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5655" windowHeight="16155"/>
  </bookViews>
  <sheets>
    <sheet name="Oppsummering" sheetId="4" r:id="rId1"/>
    <sheet name="Statsoppdraget" sheetId="1" r:id="rId2"/>
    <sheet name="Oppdragsinntekter pr. gruppe" sheetId="3" r:id="rId3"/>
    <sheet name="Oppdragsinntekter pr. kunde" sheetId="2" r:id="rId4"/>
  </sheets>
  <definedNames>
    <definedName name="_xlnm.Print_Area" localSheetId="2">'Oppdragsinntekter pr. gruppe'!$B$3:$Q$24</definedName>
    <definedName name="_xlnm.Print_Area" localSheetId="3">'Oppdragsinntekter pr. kunde'!$B$2:$Q$49</definedName>
    <definedName name="_xlnm.Print_Area" localSheetId="0">Oppsummering!$B$3:$E$21</definedName>
    <definedName name="_xlnm.Print_Area" localSheetId="1">Statsoppdraget!$B$3:$Q$25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2" l="1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E18" i="4" l="1"/>
  <c r="D18" i="4"/>
  <c r="C18" i="4"/>
  <c r="E13" i="4"/>
  <c r="D13" i="4"/>
  <c r="C13" i="4"/>
  <c r="E8" i="4"/>
  <c r="E10" i="4" s="1"/>
  <c r="D8" i="4"/>
  <c r="D10" i="4" s="1"/>
  <c r="C8" i="4"/>
  <c r="C10" i="4" s="1"/>
  <c r="M20" i="3" l="1"/>
  <c r="H20" i="3"/>
  <c r="C20" i="3"/>
  <c r="Q18" i="3"/>
  <c r="Q22" i="3" s="1"/>
  <c r="P18" i="3"/>
  <c r="P22" i="3" s="1"/>
  <c r="O18" i="3"/>
  <c r="O22" i="3" s="1"/>
  <c r="N18" i="3"/>
  <c r="M18" i="3"/>
  <c r="M22" i="3" s="1"/>
  <c r="L18" i="3"/>
  <c r="L22" i="3" s="1"/>
  <c r="K18" i="3"/>
  <c r="K22" i="3" s="1"/>
  <c r="J18" i="3"/>
  <c r="J22" i="3" s="1"/>
  <c r="I18" i="3"/>
  <c r="I22" i="3" s="1"/>
  <c r="H18" i="3"/>
  <c r="H22" i="3" s="1"/>
  <c r="G18" i="3"/>
  <c r="G22" i="3" s="1"/>
  <c r="F18" i="3"/>
  <c r="F22" i="3" s="1"/>
  <c r="E18" i="3"/>
  <c r="E22" i="3" s="1"/>
  <c r="D18" i="3"/>
  <c r="D22" i="3" s="1"/>
  <c r="C18" i="3"/>
  <c r="C22" i="3" s="1"/>
  <c r="N22" i="3" l="1"/>
  <c r="M47" i="2"/>
  <c r="H47" i="2"/>
  <c r="C47" i="2"/>
  <c r="Q23" i="1"/>
  <c r="P23" i="1"/>
  <c r="O23" i="1"/>
  <c r="N23" i="1"/>
  <c r="L23" i="1"/>
  <c r="K23" i="1"/>
  <c r="J23" i="1"/>
  <c r="I23" i="1"/>
  <c r="G23" i="1"/>
  <c r="F23" i="1"/>
  <c r="E23" i="1"/>
  <c r="D23" i="1"/>
  <c r="M8" i="1"/>
  <c r="M10" i="1" s="1"/>
  <c r="H8" i="1"/>
  <c r="H10" i="1" s="1"/>
  <c r="C8" i="1"/>
  <c r="C10" i="1" s="1"/>
  <c r="C23" i="1" l="1"/>
  <c r="H23" i="1"/>
  <c r="M23" i="1"/>
  <c r="D49" i="2" l="1"/>
  <c r="M49" i="2" l="1"/>
  <c r="N49" i="2"/>
  <c r="L49" i="2"/>
  <c r="P49" i="2"/>
  <c r="G49" i="2"/>
  <c r="Q49" i="2"/>
  <c r="I49" i="2"/>
  <c r="H49" i="2"/>
  <c r="O49" i="2"/>
  <c r="K49" i="2"/>
  <c r="C49" i="2"/>
  <c r="J49" i="2"/>
  <c r="E49" i="2"/>
  <c r="F49" i="2"/>
</calcChain>
</file>

<file path=xl/sharedStrings.xml><?xml version="1.0" encoding="utf-8"?>
<sst xmlns="http://schemas.openxmlformats.org/spreadsheetml/2006/main" count="145" uniqueCount="92">
  <si>
    <t>SSB totalt</t>
  </si>
  <si>
    <t>Forsknings-avd.</t>
  </si>
  <si>
    <t>Int.utv.samarbeid</t>
  </si>
  <si>
    <t>Utlån av mikrodata</t>
  </si>
  <si>
    <t>Øvrig SSB</t>
  </si>
  <si>
    <t>Overføring fra forrige år</t>
  </si>
  <si>
    <t>Forbruk</t>
  </si>
  <si>
    <t>Overføring til neste år</t>
  </si>
  <si>
    <t>Spesifisering av forbruk:</t>
  </si>
  <si>
    <t>Forsknings- og analyseprosjekter</t>
  </si>
  <si>
    <t>Utvikling av statistikker</t>
  </si>
  <si>
    <t>Datafangst inkl. intervju</t>
  </si>
  <si>
    <t>MOD, KOSTRA og andre utviklingsprosjekter</t>
  </si>
  <si>
    <t>IT Drift</t>
  </si>
  <si>
    <t>Kompetanseheving</t>
  </si>
  <si>
    <t>Kommunikasjon, formidling og publisering</t>
  </si>
  <si>
    <t>Administrasjonsavdelingen</t>
  </si>
  <si>
    <t xml:space="preserve">Faste og variable driftskostnader </t>
  </si>
  <si>
    <t>Sum forbruk</t>
  </si>
  <si>
    <t>Årsverk</t>
  </si>
  <si>
    <t>Forskningsavd.</t>
  </si>
  <si>
    <t>NORGES FORSKNINGSRÅD</t>
  </si>
  <si>
    <t>UTENRIKSDEPARTEMENTET</t>
  </si>
  <si>
    <t>JUSTIS- OG BEREDSKAPSDEPARTEMENTET</t>
  </si>
  <si>
    <t>ARBEIDS- OG SOSIALDEPARTEMENTET</t>
  </si>
  <si>
    <t>KUNNSKAPSDEPARTEMENTET</t>
  </si>
  <si>
    <t>FINANSDEPARTEMENTET</t>
  </si>
  <si>
    <t>KOMMUNAL- OG MODERNISERINGSDEPARTEMENTET</t>
  </si>
  <si>
    <t>HELSEDIREKTORATET</t>
  </si>
  <si>
    <t>BARNE- OG LIKESTILLINGSDEPARTEMENTET</t>
  </si>
  <si>
    <t>MILJØDIREKTORATET</t>
  </si>
  <si>
    <t>HØGSKOLEN I OSLO OG AKERSHUS</t>
  </si>
  <si>
    <t>NORAD</t>
  </si>
  <si>
    <t>SAMFERDSELSDEPARTEMENTET</t>
  </si>
  <si>
    <t>UTDANNINGSDIREKTORATET</t>
  </si>
  <si>
    <t>EUROPEAN COMMISSION</t>
  </si>
  <si>
    <t>FOLKEHELSEINSTITUTTET</t>
  </si>
  <si>
    <t>NAV ØKONOMITJENESTE</t>
  </si>
  <si>
    <t>NORGES BANK</t>
  </si>
  <si>
    <t>INNOVASJON NORGE</t>
  </si>
  <si>
    <t>SKATTEETATEN</t>
  </si>
  <si>
    <t>FRISCHSENTERET</t>
  </si>
  <si>
    <t>BARNE-/ UNGDOMS- OG FAMILIEDIREKTORATET</t>
  </si>
  <si>
    <t>NSD – NORSK SENTER FOR FORSKNINGSDATA AS</t>
  </si>
  <si>
    <t>INSTITUTT FOR SAMFUNNSFORSKNING</t>
  </si>
  <si>
    <t>MEDIETILSYNET</t>
  </si>
  <si>
    <t>KULTURDEPARTEMENTET</t>
  </si>
  <si>
    <t>OLJEDIREKTORATET</t>
  </si>
  <si>
    <t>UNIVERSITETET I BERGEN</t>
  </si>
  <si>
    <t>HELSE- OG OMSORGSDEPARTEMENTET</t>
  </si>
  <si>
    <t>OSLO KOMMUNE, BYRÅDSLEDERENS KONTOR</t>
  </si>
  <si>
    <t>NÆRINGSLIVETS HOVEDORGANISASJON (NHO)</t>
  </si>
  <si>
    <t>THE NATIONAL STATISTICAL OFFICE (NSO)</t>
  </si>
  <si>
    <t>NÆRINGS- OG FISKERIDEPARTEMENTET (NFD)</t>
  </si>
  <si>
    <t>INTEGRERINGS- OG MANGFOLDSDIREKTORATET (IMDi)</t>
  </si>
  <si>
    <t>ENOVA SF</t>
  </si>
  <si>
    <t>FINANS NORGE FORSIKRINGSDRIFT</t>
  </si>
  <si>
    <t>DEN NORSKE KIRKE (KIRKERÅDET)</t>
  </si>
  <si>
    <t>FAFO - FORSKNINGSSTIFTELSEN</t>
  </si>
  <si>
    <t>KOMPETANSE NORGE</t>
  </si>
  <si>
    <t>Øvrige kunder</t>
  </si>
  <si>
    <t>Total SSB</t>
  </si>
  <si>
    <t>Øvrige kunder i % av total SSB</t>
  </si>
  <si>
    <t>Norges Forskningsråd</t>
  </si>
  <si>
    <t>Kommuner og fylkeskommuner</t>
  </si>
  <si>
    <t>Offentlig</t>
  </si>
  <si>
    <t>Frivillige organisasjoner</t>
  </si>
  <si>
    <t>Stortinget</t>
  </si>
  <si>
    <r>
      <t xml:space="preserve">STATSOPPDRAGET 
</t>
    </r>
    <r>
      <rPr>
        <sz val="10"/>
        <color theme="1"/>
        <rFont val="Calibri"/>
        <family val="2"/>
        <scheme val="minor"/>
      </rPr>
      <t>(mill. kroner)</t>
    </r>
  </si>
  <si>
    <t>Samlet bevilgning inkl. overføring fra forrige år</t>
  </si>
  <si>
    <r>
      <t xml:space="preserve">OPPDRAGSINNTEKTER
</t>
    </r>
    <r>
      <rPr>
        <sz val="10"/>
        <color theme="1"/>
        <rFont val="Calibri"/>
        <family val="2"/>
        <scheme val="minor"/>
      </rPr>
      <t>(mill. kroner)</t>
    </r>
  </si>
  <si>
    <t>Særlov</t>
  </si>
  <si>
    <t xml:space="preserve">Merk: Andel Øvrige kunder vil være ulik i de to tabellene. Det er kunder inkludert i sammendrag pr. kategori med inntekt mindre enn ca. 1 mill kr i året. Disse vil inkluderes i Øvrige kunder i detaljert tabell. </t>
  </si>
  <si>
    <t>(mill kr.)</t>
  </si>
  <si>
    <t>Statsoppdraget</t>
  </si>
  <si>
    <t>Andel av totalt årsverk</t>
  </si>
  <si>
    <t>Oppdragsinntekt</t>
  </si>
  <si>
    <t>Årsverk finansiert av statsoppdraget</t>
  </si>
  <si>
    <t>Årsverk finansiert av oppdragsinntekter</t>
  </si>
  <si>
    <t>Forskningsinstitutter og universiteter</t>
  </si>
  <si>
    <t>EU og utenlandske kunder</t>
  </si>
  <si>
    <t>Partene i arbeidslivet</t>
  </si>
  <si>
    <t>Direktorater</t>
  </si>
  <si>
    <t>Departementer</t>
  </si>
  <si>
    <t>Grunnbevilgning inkl. lønnskompensasjon og SPK</t>
  </si>
  <si>
    <t>Øremerkede bevilgninger  (KOSTRA / MOD / Forbruksundersøkelsen mm)</t>
  </si>
  <si>
    <t>Løpende produksjon, sammenstilling og formidling av statistikk</t>
  </si>
  <si>
    <r>
      <t xml:space="preserve">Grunnbevilgning inkl lønnskompensasjon og SPK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</si>
  <si>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Øremerkede bevilgninger  (KOSTRA / MOD / Forbruksundersøkelsen mm) </t>
    </r>
    <r>
      <rPr>
        <vertAlign val="superscript"/>
        <sz val="11"/>
        <color theme="1"/>
        <rFont val="Calibri"/>
        <family val="2"/>
        <scheme val="minor"/>
      </rPr>
      <t>2)</t>
    </r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</si>
  <si>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Grunnbevilgning inkluderer RNB, men eksluderer øremerkede midler </t>
    </r>
  </si>
  <si>
    <r>
      <rPr>
        <vertAlign val="superscript"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Øremerkede bevilgninger holdes separat, da SSBs egenfinansiering av disse rapporteres i egen kategori</t>
    </r>
  </si>
  <si>
    <t>OPPDRAGSINNTEKTER
(mill.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</si>
</sst>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;\-#,##0.0"/>
    <numFmt numFmtId="165" formatCode="_-* #,##0.0_-;\-* #,##0.0_-;_-* &quot;-&quot;??_-;_-@_-"/>
    <numFmt numFmtId="166" formatCode="_-* #,##0_-;\-* #,##0_-;_-* &quot;-&quot;??_-;_-@_-"/>
    <numFmt numFmtId="167" formatCode="0.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/>
    <xf numFmtId="0" fontId="0" fillId="0" borderId="1" xfId="0" applyBorder="1" applyAlignment="1">
      <alignment horizontal="left" indent="1"/>
    </xf>
    <xf numFmtId="0" fontId="0" fillId="3" borderId="1" xfId="0" applyFill="1" applyBorder="1" applyAlignment="1">
      <alignment vertical="center"/>
    </xf>
    <xf numFmtId="165" fontId="0" fillId="0" borderId="0" xfId="1" applyNumberFormat="1" applyFont="1"/>
    <xf numFmtId="165" fontId="2" fillId="2" borderId="1" xfId="1" applyNumberFormat="1" applyFont="1" applyFill="1" applyBorder="1"/>
    <xf numFmtId="165" fontId="0" fillId="0" borderId="1" xfId="1" applyNumberFormat="1" applyFont="1" applyBorder="1"/>
    <xf numFmtId="166" fontId="0" fillId="3" borderId="1" xfId="1" applyNumberFormat="1" applyFont="1" applyFill="1" applyBorder="1" applyAlignment="1">
      <alignment vertical="center"/>
    </xf>
    <xf numFmtId="165" fontId="0" fillId="5" borderId="8" xfId="1" applyNumberFormat="1" applyFont="1" applyFill="1" applyBorder="1"/>
    <xf numFmtId="0" fontId="6" fillId="0" borderId="0" xfId="0" applyFont="1"/>
    <xf numFmtId="0" fontId="4" fillId="7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8" fillId="0" borderId="1" xfId="0" applyFont="1" applyBorder="1"/>
    <xf numFmtId="0" fontId="9" fillId="7" borderId="9" xfId="0" applyFont="1" applyFill="1" applyBorder="1"/>
    <xf numFmtId="0" fontId="7" fillId="0" borderId="0" xfId="0" applyFont="1"/>
    <xf numFmtId="0" fontId="8" fillId="3" borderId="1" xfId="0" applyFont="1" applyFill="1" applyBorder="1"/>
    <xf numFmtId="0" fontId="10" fillId="0" borderId="0" xfId="0" applyFont="1"/>
    <xf numFmtId="0" fontId="2" fillId="8" borderId="1" xfId="0" applyFont="1" applyFill="1" applyBorder="1" applyAlignment="1">
      <alignment horizontal="center"/>
    </xf>
    <xf numFmtId="164" fontId="8" fillId="5" borderId="1" xfId="1" applyNumberFormat="1" applyFont="1" applyFill="1" applyBorder="1"/>
    <xf numFmtId="164" fontId="9" fillId="7" borderId="9" xfId="0" applyNumberFormat="1" applyFont="1" applyFill="1" applyBorder="1"/>
    <xf numFmtId="166" fontId="9" fillId="3" borderId="1" xfId="1" applyNumberFormat="1" applyFont="1" applyFill="1" applyBorder="1"/>
    <xf numFmtId="9" fontId="10" fillId="0" borderId="0" xfId="2" applyFont="1"/>
    <xf numFmtId="164" fontId="8" fillId="0" borderId="1" xfId="1" applyNumberFormat="1" applyFont="1" applyBorder="1"/>
    <xf numFmtId="166" fontId="8" fillId="3" borderId="1" xfId="1" applyNumberFormat="1" applyFont="1" applyFill="1" applyBorder="1"/>
    <xf numFmtId="0" fontId="4" fillId="10" borderId="1" xfId="0" applyFont="1" applyFill="1" applyBorder="1" applyAlignment="1">
      <alignment horizontal="left" vertical="center" wrapText="1"/>
    </xf>
    <xf numFmtId="0" fontId="9" fillId="10" borderId="9" xfId="0" applyFont="1" applyFill="1" applyBorder="1"/>
    <xf numFmtId="164" fontId="9" fillId="10" borderId="9" xfId="0" applyNumberFormat="1" applyFont="1" applyFill="1" applyBorder="1"/>
    <xf numFmtId="0" fontId="8" fillId="3" borderId="1" xfId="0" applyFont="1" applyFill="1" applyBorder="1" applyAlignment="1">
      <alignment vertical="center"/>
    </xf>
    <xf numFmtId="166" fontId="7" fillId="3" borderId="1" xfId="1" applyNumberFormat="1" applyFont="1" applyFill="1" applyBorder="1" applyAlignment="1">
      <alignment vertical="center"/>
    </xf>
    <xf numFmtId="166" fontId="8" fillId="3" borderId="1" xfId="1" applyNumberFormat="1" applyFont="1" applyFill="1" applyBorder="1" applyAlignment="1">
      <alignment vertical="center"/>
    </xf>
    <xf numFmtId="0" fontId="2" fillId="0" borderId="0" xfId="0" applyFont="1"/>
    <xf numFmtId="0" fontId="2" fillId="6" borderId="3" xfId="0" applyFont="1" applyFill="1" applyBorder="1" applyAlignment="1">
      <alignment horizontal="center" wrapText="1"/>
    </xf>
    <xf numFmtId="37" fontId="0" fillId="5" borderId="2" xfId="1" applyNumberFormat="1" applyFont="1" applyFill="1" applyBorder="1"/>
    <xf numFmtId="37" fontId="0" fillId="5" borderId="6" xfId="1" applyNumberFormat="1" applyFont="1" applyFill="1" applyBorder="1"/>
    <xf numFmtId="37" fontId="0" fillId="5" borderId="7" xfId="1" applyNumberFormat="1" applyFont="1" applyFill="1" applyBorder="1"/>
    <xf numFmtId="164" fontId="0" fillId="5" borderId="2" xfId="1" applyNumberFormat="1" applyFont="1" applyFill="1" applyBorder="1"/>
    <xf numFmtId="164" fontId="0" fillId="5" borderId="6" xfId="1" applyNumberFormat="1" applyFont="1" applyFill="1" applyBorder="1"/>
    <xf numFmtId="164" fontId="0" fillId="5" borderId="7" xfId="1" applyNumberFormat="1" applyFont="1" applyFill="1" applyBorder="1"/>
    <xf numFmtId="165" fontId="0" fillId="5" borderId="2" xfId="1" applyNumberFormat="1" applyFont="1" applyFill="1" applyBorder="1"/>
    <xf numFmtId="165" fontId="0" fillId="5" borderId="6" xfId="1" applyNumberFormat="1" applyFont="1" applyFill="1" applyBorder="1"/>
    <xf numFmtId="165" fontId="0" fillId="5" borderId="7" xfId="1" applyNumberFormat="1" applyFont="1" applyFill="1" applyBorder="1"/>
    <xf numFmtId="37" fontId="0" fillId="5" borderId="12" xfId="1" applyNumberFormat="1" applyFont="1" applyFill="1" applyBorder="1"/>
    <xf numFmtId="37" fontId="0" fillId="5" borderId="0" xfId="1" applyNumberFormat="1" applyFont="1" applyFill="1" applyBorder="1"/>
    <xf numFmtId="37" fontId="0" fillId="5" borderId="8" xfId="1" applyNumberFormat="1" applyFont="1" applyFill="1" applyBorder="1"/>
    <xf numFmtId="164" fontId="0" fillId="5" borderId="12" xfId="1" applyNumberFormat="1" applyFont="1" applyFill="1" applyBorder="1"/>
    <xf numFmtId="164" fontId="0" fillId="5" borderId="0" xfId="1" applyNumberFormat="1" applyFont="1" applyFill="1" applyBorder="1"/>
    <xf numFmtId="164" fontId="0" fillId="5" borderId="8" xfId="1" applyNumberFormat="1" applyFont="1" applyFill="1" applyBorder="1"/>
    <xf numFmtId="165" fontId="0" fillId="5" borderId="12" xfId="1" applyNumberFormat="1" applyFont="1" applyFill="1" applyBorder="1"/>
    <xf numFmtId="165" fontId="0" fillId="5" borderId="0" xfId="1" applyNumberFormat="1" applyFont="1" applyFill="1" applyBorder="1"/>
    <xf numFmtId="164" fontId="0" fillId="8" borderId="1" xfId="1" applyNumberFormat="1" applyFont="1" applyFill="1" applyBorder="1"/>
    <xf numFmtId="0" fontId="0" fillId="12" borderId="1" xfId="0" applyFont="1" applyFill="1" applyBorder="1"/>
    <xf numFmtId="37" fontId="2" fillId="5" borderId="13" xfId="1" applyNumberFormat="1" applyFont="1" applyFill="1" applyBorder="1"/>
    <xf numFmtId="37" fontId="2" fillId="5" borderId="14" xfId="1" applyNumberFormat="1" applyFont="1" applyFill="1" applyBorder="1"/>
    <xf numFmtId="37" fontId="2" fillId="5" borderId="15" xfId="1" applyNumberFormat="1" applyFont="1" applyFill="1" applyBorder="1"/>
    <xf numFmtId="164" fontId="2" fillId="5" borderId="13" xfId="1" applyNumberFormat="1" applyFont="1" applyFill="1" applyBorder="1"/>
    <xf numFmtId="164" fontId="2" fillId="5" borderId="14" xfId="1" applyNumberFormat="1" applyFont="1" applyFill="1" applyBorder="1"/>
    <xf numFmtId="164" fontId="2" fillId="5" borderId="15" xfId="1" applyNumberFormat="1" applyFont="1" applyFill="1" applyBorder="1"/>
    <xf numFmtId="165" fontId="2" fillId="5" borderId="13" xfId="1" applyNumberFormat="1" applyFont="1" applyFill="1" applyBorder="1"/>
    <xf numFmtId="165" fontId="2" fillId="5" borderId="14" xfId="1" applyNumberFormat="1" applyFont="1" applyFill="1" applyBorder="1"/>
    <xf numFmtId="165" fontId="2" fillId="5" borderId="15" xfId="1" applyNumberFormat="1" applyFont="1" applyFill="1" applyBorder="1"/>
    <xf numFmtId="0" fontId="2" fillId="2" borderId="10" xfId="0" applyFont="1" applyFill="1" applyBorder="1"/>
    <xf numFmtId="165" fontId="0" fillId="2" borderId="11" xfId="1" applyNumberFormat="1" applyFont="1" applyFill="1" applyBorder="1"/>
    <xf numFmtId="165" fontId="0" fillId="2" borderId="16" xfId="1" applyNumberFormat="1" applyFont="1" applyFill="1" applyBorder="1"/>
    <xf numFmtId="0" fontId="0" fillId="0" borderId="5" xfId="0" applyBorder="1" applyAlignment="1">
      <alignment horizontal="left" indent="1"/>
    </xf>
    <xf numFmtId="165" fontId="0" fillId="0" borderId="5" xfId="1" applyNumberFormat="1" applyFont="1" applyBorder="1"/>
    <xf numFmtId="0" fontId="8" fillId="9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0" fillId="0" borderId="0" xfId="0" applyFont="1"/>
    <xf numFmtId="0" fontId="2" fillId="8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164" fontId="8" fillId="11" borderId="1" xfId="1" applyNumberFormat="1" applyFont="1" applyFill="1" applyBorder="1" applyAlignment="1">
      <alignment wrapText="1"/>
    </xf>
    <xf numFmtId="164" fontId="9" fillId="10" borderId="9" xfId="0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166" fontId="9" fillId="3" borderId="1" xfId="1" applyNumberFormat="1" applyFont="1" applyFill="1" applyBorder="1" applyAlignment="1">
      <alignment vertical="center" wrapText="1"/>
    </xf>
    <xf numFmtId="9" fontId="10" fillId="0" borderId="0" xfId="2" applyFont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0" fillId="0" borderId="10" xfId="1" applyNumberFormat="1" applyFont="1" applyBorder="1" applyAlignment="1">
      <alignment wrapText="1"/>
    </xf>
    <xf numFmtId="164" fontId="0" fillId="8" borderId="10" xfId="1" applyNumberFormat="1" applyFont="1" applyFill="1" applyBorder="1" applyAlignment="1">
      <alignment wrapText="1"/>
    </xf>
    <xf numFmtId="164" fontId="2" fillId="12" borderId="10" xfId="1" applyNumberFormat="1" applyFont="1" applyFill="1" applyBorder="1" applyAlignment="1">
      <alignment wrapText="1"/>
    </xf>
    <xf numFmtId="165" fontId="0" fillId="0" borderId="0" xfId="1" applyNumberFormat="1" applyFont="1" applyAlignment="1">
      <alignment wrapText="1"/>
    </xf>
    <xf numFmtId="165" fontId="0" fillId="2" borderId="11" xfId="1" applyNumberFormat="1" applyFont="1" applyFill="1" applyBorder="1" applyAlignment="1">
      <alignment wrapText="1"/>
    </xf>
    <xf numFmtId="165" fontId="0" fillId="5" borderId="4" xfId="1" applyNumberFormat="1" applyFont="1" applyFill="1" applyBorder="1" applyAlignment="1">
      <alignment wrapText="1"/>
    </xf>
    <xf numFmtId="165" fontId="0" fillId="5" borderId="5" xfId="1" applyNumberFormat="1" applyFont="1" applyFill="1" applyBorder="1" applyAlignment="1">
      <alignment wrapText="1"/>
    </xf>
    <xf numFmtId="165" fontId="2" fillId="2" borderId="1" xfId="1" applyNumberFormat="1" applyFont="1" applyFill="1" applyBorder="1" applyAlignment="1">
      <alignment wrapText="1"/>
    </xf>
    <xf numFmtId="166" fontId="2" fillId="3" borderId="1" xfId="1" applyNumberFormat="1" applyFont="1" applyFill="1" applyBorder="1" applyAlignment="1">
      <alignment vertical="center" wrapText="1"/>
    </xf>
    <xf numFmtId="164" fontId="0" fillId="0" borderId="11" xfId="1" applyNumberFormat="1" applyFont="1" applyBorder="1" applyAlignment="1">
      <alignment wrapText="1"/>
    </xf>
    <xf numFmtId="164" fontId="2" fillId="12" borderId="11" xfId="1" applyNumberFormat="1" applyFont="1" applyFill="1" applyBorder="1" applyAlignment="1">
      <alignment wrapText="1"/>
    </xf>
    <xf numFmtId="166" fontId="0" fillId="0" borderId="0" xfId="0" applyNumberFormat="1"/>
    <xf numFmtId="9" fontId="0" fillId="0" borderId="0" xfId="2" applyFont="1"/>
    <xf numFmtId="164" fontId="0" fillId="0" borderId="0" xfId="0" applyNumberFormat="1"/>
    <xf numFmtId="0" fontId="12" fillId="0" borderId="0" xfId="0" applyFont="1"/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164" fontId="0" fillId="0" borderId="1" xfId="1" applyNumberFormat="1" applyFont="1" applyBorder="1"/>
    <xf numFmtId="0" fontId="2" fillId="13" borderId="1" xfId="0" applyFont="1" applyFill="1" applyBorder="1"/>
    <xf numFmtId="164" fontId="2" fillId="13" borderId="1" xfId="1" applyNumberFormat="1" applyFont="1" applyFill="1" applyBorder="1"/>
    <xf numFmtId="0" fontId="0" fillId="12" borderId="1" xfId="0" applyFont="1" applyFill="1" applyBorder="1" applyAlignment="1">
      <alignment horizontal="left" vertical="center"/>
    </xf>
    <xf numFmtId="164" fontId="0" fillId="12" borderId="1" xfId="1" applyNumberFormat="1" applyFont="1" applyFill="1" applyBorder="1" applyAlignment="1">
      <alignment horizontal="right" vertical="center"/>
    </xf>
    <xf numFmtId="43" fontId="0" fillId="0" borderId="0" xfId="0" applyNumberFormat="1" applyFont="1"/>
    <xf numFmtId="0" fontId="0" fillId="14" borderId="1" xfId="0" applyFont="1" applyFill="1" applyBorder="1" applyAlignment="1">
      <alignment vertical="center"/>
    </xf>
    <xf numFmtId="166" fontId="0" fillId="14" borderId="1" xfId="1" applyNumberFormat="1" applyFont="1" applyFill="1" applyBorder="1" applyAlignment="1">
      <alignment vertical="center"/>
    </xf>
    <xf numFmtId="167" fontId="0" fillId="14" borderId="1" xfId="2" applyNumberFormat="1" applyFont="1" applyFill="1" applyBorder="1" applyAlignment="1">
      <alignment vertical="center"/>
    </xf>
    <xf numFmtId="164" fontId="9" fillId="12" borderId="1" xfId="0" applyNumberFormat="1" applyFont="1" applyFill="1" applyBorder="1"/>
    <xf numFmtId="0" fontId="8" fillId="14" borderId="1" xfId="0" applyFont="1" applyFill="1" applyBorder="1"/>
    <xf numFmtId="166" fontId="8" fillId="14" borderId="1" xfId="1" applyNumberFormat="1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4"/>
  <sheetViews>
    <sheetView showGridLines="0" tabSelected="1" zoomScale="80" zoomScaleNormal="80" workbookViewId="0"/>
  </sheetViews>
  <sheetFormatPr baseColWidth="10" defaultRowHeight="15" x14ac:dyDescent="0.25"/>
  <cols>
    <col min="2" max="2" width="72.7109375" customWidth="1"/>
    <col min="3" max="3" width="10.28515625" customWidth="1"/>
    <col min="4" max="4" width="10.85546875" customWidth="1"/>
    <col min="5" max="5" width="9.85546875" customWidth="1"/>
  </cols>
  <sheetData>
    <row r="3" spans="2:5" ht="18.75" x14ac:dyDescent="0.25">
      <c r="B3" s="70" t="s">
        <v>73</v>
      </c>
      <c r="C3" s="95">
        <v>2015</v>
      </c>
      <c r="D3" s="95">
        <v>2016</v>
      </c>
      <c r="E3" s="95">
        <v>2017</v>
      </c>
    </row>
    <row r="4" spans="2:5" s="78" customFormat="1" ht="18.75" customHeight="1" x14ac:dyDescent="0.25">
      <c r="B4" s="96" t="s">
        <v>74</v>
      </c>
      <c r="C4" s="79" t="s">
        <v>0</v>
      </c>
      <c r="D4" s="79" t="s">
        <v>0</v>
      </c>
      <c r="E4" s="79" t="s">
        <v>0</v>
      </c>
    </row>
    <row r="5" spans="2:5" ht="17.25" customHeight="1" x14ac:dyDescent="0.25">
      <c r="B5" s="97" t="s">
        <v>87</v>
      </c>
      <c r="C5" s="98">
        <v>-531.02300000000002</v>
      </c>
      <c r="D5" s="98">
        <v>-525.26800000000003</v>
      </c>
      <c r="E5" s="98">
        <v>-571.26099999999997</v>
      </c>
    </row>
    <row r="6" spans="2:5" ht="17.25" customHeight="1" x14ac:dyDescent="0.25">
      <c r="B6" s="97" t="s">
        <v>88</v>
      </c>
      <c r="C6" s="98">
        <v>0</v>
      </c>
      <c r="D6" s="98">
        <v>-8</v>
      </c>
      <c r="E6" s="98">
        <v>-76.900000000000006</v>
      </c>
    </row>
    <row r="7" spans="2:5" ht="17.25" customHeight="1" x14ac:dyDescent="0.25">
      <c r="B7" s="97" t="s">
        <v>5</v>
      </c>
      <c r="C7" s="98">
        <v>-30.222999999999999</v>
      </c>
      <c r="D7" s="98">
        <v>-24.248000000000001</v>
      </c>
      <c r="E7" s="98">
        <v>-20.145827409996059</v>
      </c>
    </row>
    <row r="8" spans="2:5" ht="17.25" customHeight="1" x14ac:dyDescent="0.25">
      <c r="B8" s="99" t="s">
        <v>69</v>
      </c>
      <c r="C8" s="100">
        <f>SUM(C5:C7)</f>
        <v>-561.24599999999998</v>
      </c>
      <c r="D8" s="100">
        <f>SUM(D5:D7)</f>
        <v>-557.51600000000008</v>
      </c>
      <c r="E8" s="100">
        <f>SUM(E5:E7)</f>
        <v>-668.306827409996</v>
      </c>
    </row>
    <row r="9" spans="2:5" ht="17.25" customHeight="1" x14ac:dyDescent="0.25">
      <c r="B9" s="97" t="s">
        <v>6</v>
      </c>
      <c r="C9" s="98">
        <v>536.99836602000289</v>
      </c>
      <c r="D9" s="98">
        <v>537.37017259000402</v>
      </c>
      <c r="E9" s="98">
        <v>603.78800000000001</v>
      </c>
    </row>
    <row r="10" spans="2:5" ht="17.25" customHeight="1" x14ac:dyDescent="0.25">
      <c r="B10" s="101" t="s">
        <v>7</v>
      </c>
      <c r="C10" s="102">
        <f>+C8+C9</f>
        <v>-24.24763397999709</v>
      </c>
      <c r="D10" s="102">
        <f>+D8+D9</f>
        <v>-20.145827409996059</v>
      </c>
      <c r="E10" s="102">
        <f>+E8+E9</f>
        <v>-64.518827409995993</v>
      </c>
    </row>
    <row r="11" spans="2:5" ht="17.25" customHeight="1" x14ac:dyDescent="0.25">
      <c r="B11" s="70"/>
      <c r="C11" s="103"/>
      <c r="D11" s="103"/>
      <c r="E11" s="103"/>
    </row>
    <row r="12" spans="2:5" ht="17.25" customHeight="1" x14ac:dyDescent="0.25">
      <c r="B12" s="104" t="s">
        <v>77</v>
      </c>
      <c r="C12" s="105">
        <v>568.73833333333266</v>
      </c>
      <c r="D12" s="105">
        <v>563.03333333333251</v>
      </c>
      <c r="E12" s="105">
        <v>548.64666666666574</v>
      </c>
    </row>
    <row r="13" spans="2:5" ht="17.25" customHeight="1" x14ac:dyDescent="0.25">
      <c r="B13" s="104" t="s">
        <v>75</v>
      </c>
      <c r="C13" s="106">
        <f>+C12/(C$12+C$17)</f>
        <v>0.73759225496034186</v>
      </c>
      <c r="D13" s="106">
        <f t="shared" ref="D13:E13" si="0">+D12/(D$12+D$17)</f>
        <v>0.71700319745816332</v>
      </c>
      <c r="E13" s="106">
        <f t="shared" si="0"/>
        <v>0.71728363588030541</v>
      </c>
    </row>
    <row r="14" spans="2:5" ht="17.25" customHeight="1" x14ac:dyDescent="0.25">
      <c r="B14" s="70"/>
      <c r="C14" s="103"/>
      <c r="D14" s="103"/>
      <c r="E14" s="103"/>
    </row>
    <row r="15" spans="2:5" ht="17.25" customHeight="1" x14ac:dyDescent="0.25">
      <c r="B15" s="96" t="s">
        <v>76</v>
      </c>
      <c r="C15" s="107">
        <v>-236.33845789999987</v>
      </c>
      <c r="D15" s="107">
        <v>-229.57594169000023</v>
      </c>
      <c r="E15" s="107">
        <v>-235.19429855999994</v>
      </c>
    </row>
    <row r="16" spans="2:5" ht="17.25" customHeight="1" x14ac:dyDescent="0.25">
      <c r="B16" s="70"/>
      <c r="C16" s="70"/>
      <c r="D16" s="70"/>
      <c r="E16" s="70"/>
    </row>
    <row r="17" spans="2:5" ht="17.25" customHeight="1" x14ac:dyDescent="0.25">
      <c r="B17" s="108" t="s">
        <v>78</v>
      </c>
      <c r="C17" s="109">
        <v>202.33583333333334</v>
      </c>
      <c r="D17" s="109">
        <v>222.2258333333337</v>
      </c>
      <c r="E17" s="109">
        <v>216.24833333333362</v>
      </c>
    </row>
    <row r="18" spans="2:5" ht="17.25" customHeight="1" x14ac:dyDescent="0.25">
      <c r="B18" s="104" t="s">
        <v>75</v>
      </c>
      <c r="C18" s="106">
        <f>+C17/(C$12+C$17)</f>
        <v>0.26240774503965814</v>
      </c>
      <c r="D18" s="106">
        <f t="shared" ref="D18:E18" si="1">+D17/(D$12+D$17)</f>
        <v>0.28299680254183657</v>
      </c>
      <c r="E18" s="106">
        <f t="shared" si="1"/>
        <v>0.28271636411969464</v>
      </c>
    </row>
    <row r="19" spans="2:5" x14ac:dyDescent="0.25">
      <c r="B19" s="70"/>
      <c r="C19" s="70"/>
      <c r="D19" s="70"/>
      <c r="E19" s="70"/>
    </row>
    <row r="20" spans="2:5" ht="17.25" x14ac:dyDescent="0.25">
      <c r="B20" s="70" t="s">
        <v>89</v>
      </c>
      <c r="C20" s="70"/>
      <c r="D20" s="70"/>
      <c r="E20" s="70"/>
    </row>
    <row r="21" spans="2:5" ht="17.25" x14ac:dyDescent="0.25">
      <c r="B21" s="70" t="s">
        <v>90</v>
      </c>
      <c r="C21" s="70"/>
      <c r="D21" s="70"/>
      <c r="E21" s="70"/>
    </row>
    <row r="22" spans="2:5" x14ac:dyDescent="0.25">
      <c r="B22" s="94"/>
      <c r="C22" s="94"/>
      <c r="D22" s="94"/>
      <c r="E22" s="94"/>
    </row>
    <row r="23" spans="2:5" x14ac:dyDescent="0.25">
      <c r="B23" s="70"/>
      <c r="C23" s="70"/>
      <c r="D23" s="70"/>
      <c r="E23" s="70"/>
    </row>
    <row r="24" spans="2:5" x14ac:dyDescent="0.25">
      <c r="B24" s="70"/>
      <c r="C24" s="70"/>
      <c r="D24" s="70"/>
      <c r="E24" s="70"/>
    </row>
  </sheetData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25"/>
  <sheetViews>
    <sheetView showGridLines="0" zoomScale="80" zoomScaleNormal="80" workbookViewId="0">
      <selection activeCell="B31" sqref="B31"/>
    </sheetView>
  </sheetViews>
  <sheetFormatPr baseColWidth="10" defaultRowHeight="15" x14ac:dyDescent="0.25"/>
  <cols>
    <col min="2" max="2" width="69.7109375" customWidth="1"/>
    <col min="3" max="3" width="9.42578125" style="78" customWidth="1"/>
    <col min="4" max="7" width="10.7109375" customWidth="1"/>
    <col min="8" max="8" width="9.42578125" style="78" customWidth="1"/>
    <col min="9" max="12" width="10.7109375" customWidth="1"/>
    <col min="13" max="13" width="9.42578125" style="78" customWidth="1"/>
    <col min="14" max="17" width="10.7109375" customWidth="1"/>
  </cols>
  <sheetData>
    <row r="3" spans="2:17" ht="18.75" x14ac:dyDescent="0.3">
      <c r="B3" s="1"/>
      <c r="C3" s="110">
        <v>2015</v>
      </c>
      <c r="D3" s="111"/>
      <c r="E3" s="111"/>
      <c r="F3" s="111"/>
      <c r="G3" s="112"/>
      <c r="H3" s="110">
        <v>2016</v>
      </c>
      <c r="I3" s="111"/>
      <c r="J3" s="111"/>
      <c r="K3" s="111"/>
      <c r="L3" s="112"/>
      <c r="M3" s="110">
        <v>2017</v>
      </c>
      <c r="N3" s="111"/>
      <c r="O3" s="111"/>
      <c r="P3" s="111"/>
      <c r="Q3" s="112"/>
    </row>
    <row r="4" spans="2:17" ht="36" customHeight="1" x14ac:dyDescent="0.25">
      <c r="B4" s="2" t="s">
        <v>68</v>
      </c>
      <c r="C4" s="79" t="s">
        <v>0</v>
      </c>
      <c r="D4" s="34" t="s">
        <v>1</v>
      </c>
      <c r="E4" s="34" t="s">
        <v>2</v>
      </c>
      <c r="F4" s="34" t="s">
        <v>3</v>
      </c>
      <c r="G4" s="34" t="s">
        <v>4</v>
      </c>
      <c r="H4" s="79" t="s">
        <v>0</v>
      </c>
      <c r="I4" s="34" t="s">
        <v>1</v>
      </c>
      <c r="J4" s="34" t="s">
        <v>2</v>
      </c>
      <c r="K4" s="34" t="s">
        <v>3</v>
      </c>
      <c r="L4" s="34" t="s">
        <v>4</v>
      </c>
      <c r="M4" s="79" t="s">
        <v>0</v>
      </c>
      <c r="N4" s="34" t="s">
        <v>1</v>
      </c>
      <c r="O4" s="34" t="s">
        <v>2</v>
      </c>
      <c r="P4" s="34" t="s">
        <v>3</v>
      </c>
      <c r="Q4" s="34" t="s">
        <v>4</v>
      </c>
    </row>
    <row r="5" spans="2:17" x14ac:dyDescent="0.25">
      <c r="B5" s="3" t="s">
        <v>84</v>
      </c>
      <c r="C5" s="80">
        <v>-531.02300000000002</v>
      </c>
      <c r="D5" s="35"/>
      <c r="E5" s="36"/>
      <c r="F5" s="36"/>
      <c r="G5" s="37"/>
      <c r="H5" s="89">
        <v>-525.26800000000003</v>
      </c>
      <c r="I5" s="38"/>
      <c r="J5" s="39"/>
      <c r="K5" s="39"/>
      <c r="L5" s="40"/>
      <c r="M5" s="89">
        <v>-571.26099999999997</v>
      </c>
      <c r="N5" s="41"/>
      <c r="O5" s="42"/>
      <c r="P5" s="42"/>
      <c r="Q5" s="43"/>
    </row>
    <row r="6" spans="2:17" x14ac:dyDescent="0.25">
      <c r="B6" s="3" t="s">
        <v>85</v>
      </c>
      <c r="C6" s="80">
        <v>0</v>
      </c>
      <c r="D6" s="44"/>
      <c r="E6" s="45"/>
      <c r="F6" s="45"/>
      <c r="G6" s="46"/>
      <c r="H6" s="89">
        <v>-8</v>
      </c>
      <c r="I6" s="47"/>
      <c r="J6" s="48"/>
      <c r="K6" s="48"/>
      <c r="L6" s="49"/>
      <c r="M6" s="89">
        <v>-76.900000000000006</v>
      </c>
      <c r="N6" s="50"/>
      <c r="O6" s="51"/>
      <c r="P6" s="51"/>
      <c r="Q6" s="11"/>
    </row>
    <row r="7" spans="2:17" x14ac:dyDescent="0.25">
      <c r="B7" s="3" t="s">
        <v>5</v>
      </c>
      <c r="C7" s="80">
        <v>-30.222999999999999</v>
      </c>
      <c r="D7" s="44"/>
      <c r="E7" s="45"/>
      <c r="F7" s="45"/>
      <c r="G7" s="46"/>
      <c r="H7" s="89">
        <v>-24.248000000000001</v>
      </c>
      <c r="I7" s="47"/>
      <c r="J7" s="48"/>
      <c r="K7" s="48"/>
      <c r="L7" s="49"/>
      <c r="M7" s="89">
        <v>-20.145827409996059</v>
      </c>
      <c r="N7" s="50"/>
      <c r="O7" s="51"/>
      <c r="P7" s="51"/>
      <c r="Q7" s="11"/>
    </row>
    <row r="8" spans="2:17" ht="15" customHeight="1" x14ac:dyDescent="0.25">
      <c r="B8" s="52" t="s">
        <v>69</v>
      </c>
      <c r="C8" s="81">
        <f>SUM(C5:C7)</f>
        <v>-561.24599999999998</v>
      </c>
      <c r="D8" s="44"/>
      <c r="E8" s="45"/>
      <c r="F8" s="45"/>
      <c r="G8" s="46"/>
      <c r="H8" s="81">
        <f>SUM(H5:H7)</f>
        <v>-557.51600000000008</v>
      </c>
      <c r="I8" s="47"/>
      <c r="J8" s="48"/>
      <c r="K8" s="48"/>
      <c r="L8" s="49"/>
      <c r="M8" s="81">
        <f>SUM(M5:M7)</f>
        <v>-668.306827409996</v>
      </c>
      <c r="N8" s="50"/>
      <c r="O8" s="51"/>
      <c r="P8" s="51"/>
      <c r="Q8" s="11"/>
    </row>
    <row r="9" spans="2:17" ht="15" customHeight="1" x14ac:dyDescent="0.25">
      <c r="B9" s="3" t="s">
        <v>6</v>
      </c>
      <c r="C9" s="80">
        <v>536.99836602000289</v>
      </c>
      <c r="D9" s="44"/>
      <c r="E9" s="45"/>
      <c r="F9" s="45"/>
      <c r="G9" s="46"/>
      <c r="H9" s="89">
        <v>537.37017259000402</v>
      </c>
      <c r="I9" s="47"/>
      <c r="J9" s="48"/>
      <c r="K9" s="48"/>
      <c r="L9" s="49"/>
      <c r="M9" s="89">
        <v>603.78800000000001</v>
      </c>
      <c r="N9" s="50"/>
      <c r="O9" s="51"/>
      <c r="P9" s="51"/>
      <c r="Q9" s="11"/>
    </row>
    <row r="10" spans="2:17" x14ac:dyDescent="0.25">
      <c r="B10" s="53" t="s">
        <v>7</v>
      </c>
      <c r="C10" s="82">
        <f>+C8+C9</f>
        <v>-24.24763397999709</v>
      </c>
      <c r="D10" s="54"/>
      <c r="E10" s="55"/>
      <c r="F10" s="55"/>
      <c r="G10" s="56"/>
      <c r="H10" s="90">
        <f>+H8+H9</f>
        <v>-20.145827409996059</v>
      </c>
      <c r="I10" s="57"/>
      <c r="J10" s="58"/>
      <c r="K10" s="58"/>
      <c r="L10" s="59"/>
      <c r="M10" s="90">
        <f>+M8+M9</f>
        <v>-64.518827409995993</v>
      </c>
      <c r="N10" s="60"/>
      <c r="O10" s="61"/>
      <c r="P10" s="61"/>
      <c r="Q10" s="62"/>
    </row>
    <row r="11" spans="2:17" x14ac:dyDescent="0.25">
      <c r="C11" s="83"/>
      <c r="D11" s="7"/>
      <c r="E11" s="7"/>
      <c r="F11" s="7"/>
      <c r="G11" s="7"/>
      <c r="H11" s="83"/>
      <c r="I11" s="7"/>
      <c r="J11" s="7"/>
      <c r="K11" s="7"/>
      <c r="L11" s="7"/>
      <c r="M11" s="83"/>
      <c r="N11" s="7"/>
      <c r="O11" s="7"/>
      <c r="P11" s="7"/>
      <c r="Q11" s="7"/>
    </row>
    <row r="12" spans="2:17" x14ac:dyDescent="0.25">
      <c r="B12" s="63" t="s">
        <v>8</v>
      </c>
      <c r="C12" s="84"/>
      <c r="D12" s="64"/>
      <c r="E12" s="64"/>
      <c r="F12" s="64"/>
      <c r="G12" s="64"/>
      <c r="H12" s="84"/>
      <c r="I12" s="64"/>
      <c r="J12" s="64"/>
      <c r="K12" s="64"/>
      <c r="L12" s="64"/>
      <c r="M12" s="84"/>
      <c r="N12" s="64"/>
      <c r="O12" s="64"/>
      <c r="P12" s="64"/>
      <c r="Q12" s="65"/>
    </row>
    <row r="13" spans="2:17" ht="15" customHeight="1" x14ac:dyDescent="0.25">
      <c r="B13" s="66" t="s">
        <v>86</v>
      </c>
      <c r="C13" s="85"/>
      <c r="D13" s="67">
        <v>0.68389935974999994</v>
      </c>
      <c r="E13" s="67">
        <v>0.13932587599999999</v>
      </c>
      <c r="F13" s="67">
        <v>0.25066782179999997</v>
      </c>
      <c r="G13" s="67">
        <v>200.55335944245002</v>
      </c>
      <c r="H13" s="85"/>
      <c r="I13" s="67">
        <v>0.25486990999999998</v>
      </c>
      <c r="J13" s="67">
        <v>3.8129220000000005E-2</v>
      </c>
      <c r="K13" s="67">
        <v>1.9679014650099997</v>
      </c>
      <c r="L13" s="67">
        <v>196.54283400499034</v>
      </c>
      <c r="M13" s="85"/>
      <c r="N13" s="67">
        <v>0.29757806400000003</v>
      </c>
      <c r="O13" s="67">
        <v>3.5616000000000003E-3</v>
      </c>
      <c r="P13" s="67">
        <v>1.8428529755800001</v>
      </c>
      <c r="Q13" s="67">
        <v>209.16340580242021</v>
      </c>
    </row>
    <row r="14" spans="2:17" ht="15" customHeight="1" x14ac:dyDescent="0.25">
      <c r="B14" s="5" t="s">
        <v>9</v>
      </c>
      <c r="C14" s="85"/>
      <c r="D14" s="9">
        <v>23.741753508629994</v>
      </c>
      <c r="E14" s="9">
        <v>0</v>
      </c>
      <c r="F14" s="9">
        <v>0</v>
      </c>
      <c r="G14" s="9">
        <v>4.9518808013700033</v>
      </c>
      <c r="H14" s="85"/>
      <c r="I14" s="9">
        <v>22.498570277809996</v>
      </c>
      <c r="J14" s="9">
        <v>4.02005E-2</v>
      </c>
      <c r="K14" s="9">
        <v>0</v>
      </c>
      <c r="L14" s="9">
        <v>4.733512192190009</v>
      </c>
      <c r="M14" s="85"/>
      <c r="N14" s="9">
        <v>24.856835134000008</v>
      </c>
      <c r="O14" s="9">
        <v>0.12266150400000002</v>
      </c>
      <c r="P14" s="9">
        <v>0</v>
      </c>
      <c r="Q14" s="9">
        <v>6.6987155699999983</v>
      </c>
    </row>
    <row r="15" spans="2:17" x14ac:dyDescent="0.25">
      <c r="B15" s="5" t="s">
        <v>10</v>
      </c>
      <c r="C15" s="85"/>
      <c r="D15" s="9">
        <v>3.5590999999999998E-2</v>
      </c>
      <c r="E15" s="9">
        <v>8.0139699999999994E-2</v>
      </c>
      <c r="F15" s="9">
        <v>0.44889794999999999</v>
      </c>
      <c r="G15" s="9">
        <v>46.65692168999999</v>
      </c>
      <c r="H15" s="85"/>
      <c r="I15" s="9">
        <v>1.5592499999999999E-2</v>
      </c>
      <c r="J15" s="9">
        <v>0.14713242000000001</v>
      </c>
      <c r="K15" s="9">
        <v>0.44569056999999995</v>
      </c>
      <c r="L15" s="9">
        <v>37.119872390000005</v>
      </c>
      <c r="M15" s="85"/>
      <c r="N15" s="9">
        <v>0.15548489600000001</v>
      </c>
      <c r="O15" s="9">
        <v>0.53274010779000003</v>
      </c>
      <c r="P15" s="9">
        <v>1.1633774078600001</v>
      </c>
      <c r="Q15" s="9">
        <v>25.853546834349988</v>
      </c>
    </row>
    <row r="16" spans="2:17" x14ac:dyDescent="0.25">
      <c r="B16" s="5" t="s">
        <v>11</v>
      </c>
      <c r="C16" s="85"/>
      <c r="D16" s="9">
        <v>0</v>
      </c>
      <c r="E16" s="9">
        <v>0</v>
      </c>
      <c r="F16" s="9">
        <v>0</v>
      </c>
      <c r="G16" s="9">
        <v>13.784068089999998</v>
      </c>
      <c r="H16" s="85"/>
      <c r="I16" s="9">
        <v>0</v>
      </c>
      <c r="J16" s="9">
        <v>0</v>
      </c>
      <c r="K16" s="9">
        <v>0</v>
      </c>
      <c r="L16" s="9">
        <v>13.573189840000005</v>
      </c>
      <c r="M16" s="85"/>
      <c r="N16" s="9">
        <v>0</v>
      </c>
      <c r="O16" s="9">
        <v>0</v>
      </c>
      <c r="P16" s="9">
        <v>0</v>
      </c>
      <c r="Q16" s="9">
        <v>17.308361360000003</v>
      </c>
    </row>
    <row r="17" spans="2:17" x14ac:dyDescent="0.25">
      <c r="B17" s="5" t="s">
        <v>12</v>
      </c>
      <c r="C17" s="85"/>
      <c r="D17" s="9">
        <v>4.1453999999999998E-2</v>
      </c>
      <c r="E17" s="9">
        <v>0.10893190000000001</v>
      </c>
      <c r="F17" s="9">
        <v>0.89973632299999995</v>
      </c>
      <c r="G17" s="9">
        <v>30.991165557000002</v>
      </c>
      <c r="H17" s="85"/>
      <c r="I17" s="9">
        <v>9.5450399999999994E-3</v>
      </c>
      <c r="J17" s="9">
        <v>3.274E-3</v>
      </c>
      <c r="K17" s="9">
        <v>0.43778076387000003</v>
      </c>
      <c r="L17" s="9">
        <v>44.272724286130007</v>
      </c>
      <c r="M17" s="85"/>
      <c r="N17" s="9">
        <v>0.10965248</v>
      </c>
      <c r="O17" s="9">
        <v>1.6724064000000004E-2</v>
      </c>
      <c r="P17" s="9">
        <v>0.34187123602000002</v>
      </c>
      <c r="Q17" s="9">
        <v>75.577386351980024</v>
      </c>
    </row>
    <row r="18" spans="2:17" ht="15" customHeight="1" x14ac:dyDescent="0.25">
      <c r="B18" s="5" t="s">
        <v>13</v>
      </c>
      <c r="C18" s="85"/>
      <c r="D18" s="9">
        <v>0.14129852859</v>
      </c>
      <c r="E18" s="9">
        <v>1.25831004E-3</v>
      </c>
      <c r="F18" s="9">
        <v>6.0991027410000002E-2</v>
      </c>
      <c r="G18" s="9">
        <v>57.682820723960013</v>
      </c>
      <c r="H18" s="85"/>
      <c r="I18" s="9">
        <v>0.10970376427000002</v>
      </c>
      <c r="J18" s="9">
        <v>4.5758549999999996E-5</v>
      </c>
      <c r="K18" s="9">
        <v>3.9572444570000004E-2</v>
      </c>
      <c r="L18" s="9">
        <v>62.852201232610021</v>
      </c>
      <c r="M18" s="85"/>
      <c r="N18" s="9">
        <v>7.6244470200000011E-2</v>
      </c>
      <c r="O18" s="9">
        <v>1.490158E-5</v>
      </c>
      <c r="P18" s="9">
        <v>5.9755739000000016E-2</v>
      </c>
      <c r="Q18" s="9">
        <v>61.219370930819963</v>
      </c>
    </row>
    <row r="19" spans="2:17" x14ac:dyDescent="0.25">
      <c r="B19" s="5" t="s">
        <v>14</v>
      </c>
      <c r="C19" s="85"/>
      <c r="D19" s="9">
        <v>1.15017742357</v>
      </c>
      <c r="E19" s="9">
        <v>0.49815881161000003</v>
      </c>
      <c r="F19" s="9">
        <v>0.33383424300000003</v>
      </c>
      <c r="G19" s="9">
        <v>22.277231911820003</v>
      </c>
      <c r="H19" s="85"/>
      <c r="I19" s="9">
        <v>1.79842986574</v>
      </c>
      <c r="J19" s="9">
        <v>0.61454543000000006</v>
      </c>
      <c r="K19" s="9">
        <v>0.27083865529999995</v>
      </c>
      <c r="L19" s="9">
        <v>19.635304448959996</v>
      </c>
      <c r="M19" s="85"/>
      <c r="N19" s="9">
        <v>2.0091638786899999</v>
      </c>
      <c r="O19" s="9">
        <v>0.64699992000000006</v>
      </c>
      <c r="P19" s="9">
        <v>0.39133295182</v>
      </c>
      <c r="Q19" s="9">
        <v>21.491893209489998</v>
      </c>
    </row>
    <row r="20" spans="2:17" x14ac:dyDescent="0.25">
      <c r="B20" s="5" t="s">
        <v>15</v>
      </c>
      <c r="C20" s="85"/>
      <c r="D20" s="9">
        <v>0</v>
      </c>
      <c r="E20" s="9">
        <v>0</v>
      </c>
      <c r="F20" s="9">
        <v>0</v>
      </c>
      <c r="G20" s="9">
        <v>42.706007189999987</v>
      </c>
      <c r="H20" s="85"/>
      <c r="I20" s="9">
        <v>0</v>
      </c>
      <c r="J20" s="9">
        <v>0</v>
      </c>
      <c r="K20" s="9">
        <v>0</v>
      </c>
      <c r="L20" s="9">
        <v>40.81552665000001</v>
      </c>
      <c r="M20" s="85"/>
      <c r="N20" s="9">
        <v>0</v>
      </c>
      <c r="O20" s="9">
        <v>0</v>
      </c>
      <c r="P20" s="9">
        <v>0</v>
      </c>
      <c r="Q20" s="9">
        <v>35.644826404000007</v>
      </c>
    </row>
    <row r="21" spans="2:17" x14ac:dyDescent="0.25">
      <c r="B21" s="5" t="s">
        <v>16</v>
      </c>
      <c r="C21" s="85"/>
      <c r="D21" s="9">
        <v>0</v>
      </c>
      <c r="E21" s="9">
        <v>0</v>
      </c>
      <c r="F21" s="9">
        <v>0</v>
      </c>
      <c r="G21" s="9">
        <v>38.712532469999992</v>
      </c>
      <c r="H21" s="85"/>
      <c r="I21" s="9">
        <v>0</v>
      </c>
      <c r="J21" s="9">
        <v>0</v>
      </c>
      <c r="K21" s="9">
        <v>0</v>
      </c>
      <c r="L21" s="9">
        <v>41.499186269999996</v>
      </c>
      <c r="M21" s="85"/>
      <c r="N21" s="9">
        <v>0</v>
      </c>
      <c r="O21" s="9">
        <v>0</v>
      </c>
      <c r="P21" s="9">
        <v>0</v>
      </c>
      <c r="Q21" s="9">
        <v>46.098864802000001</v>
      </c>
    </row>
    <row r="22" spans="2:17" x14ac:dyDescent="0.25">
      <c r="B22" s="5" t="s">
        <v>17</v>
      </c>
      <c r="C22" s="86"/>
      <c r="D22" s="9">
        <v>5.8402536394600029</v>
      </c>
      <c r="E22" s="9">
        <v>1.4478814823499997</v>
      </c>
      <c r="F22" s="9">
        <v>2.4512870047900015</v>
      </c>
      <c r="G22" s="9">
        <v>40.326840233399302</v>
      </c>
      <c r="H22" s="86"/>
      <c r="I22" s="9">
        <v>3.6862265321799983</v>
      </c>
      <c r="J22" s="9">
        <v>2.2226024114500005</v>
      </c>
      <c r="K22" s="9">
        <v>0.93232010124999853</v>
      </c>
      <c r="L22" s="9">
        <v>40.792819075118999</v>
      </c>
      <c r="M22" s="86"/>
      <c r="N22" s="9">
        <v>3.33640543710999</v>
      </c>
      <c r="O22" s="9">
        <v>1.1133990526300002</v>
      </c>
      <c r="P22" s="9">
        <v>0.89189226972000057</v>
      </c>
      <c r="Q22" s="9">
        <v>66.762181454939949</v>
      </c>
    </row>
    <row r="23" spans="2:17" x14ac:dyDescent="0.25">
      <c r="B23" s="4" t="s">
        <v>18</v>
      </c>
      <c r="C23" s="87">
        <f>SUM(D23:G23)</f>
        <v>536.99836601999925</v>
      </c>
      <c r="D23" s="8">
        <f>SUM(D13:D22)</f>
        <v>31.634427459999998</v>
      </c>
      <c r="E23" s="8">
        <f>SUM(E13:E22)</f>
        <v>2.2756960799999995</v>
      </c>
      <c r="F23" s="8">
        <f>SUM(F13:F22)</f>
        <v>4.4454143700000017</v>
      </c>
      <c r="G23" s="8">
        <f>SUM(G13:G22)</f>
        <v>498.6428281099993</v>
      </c>
      <c r="H23" s="87">
        <f>SUM(I23:L23)</f>
        <v>537.37014201999932</v>
      </c>
      <c r="I23" s="8">
        <f>SUM(I13:I22)</f>
        <v>28.372937889999996</v>
      </c>
      <c r="J23" s="8">
        <f>SUM(J13:J22)</f>
        <v>3.0659297400000005</v>
      </c>
      <c r="K23" s="8">
        <f>SUM(K13:K22)</f>
        <v>4.0941039999999989</v>
      </c>
      <c r="L23" s="8">
        <f>SUM(L13:L22)</f>
        <v>501.83717038999936</v>
      </c>
      <c r="M23" s="87">
        <f>SUM(N23:Q23)</f>
        <v>603.78710081000008</v>
      </c>
      <c r="N23" s="8">
        <f>SUM(N13:N22)</f>
        <v>30.84136436</v>
      </c>
      <c r="O23" s="8">
        <f>SUM(O13:O22)</f>
        <v>2.4361011500000003</v>
      </c>
      <c r="P23" s="8">
        <f>SUM(P13:P22)</f>
        <v>4.6910825800000007</v>
      </c>
      <c r="Q23" s="8">
        <f>SUM(Q13:Q22)</f>
        <v>565.81855272000007</v>
      </c>
    </row>
    <row r="25" spans="2:17" x14ac:dyDescent="0.25">
      <c r="B25" s="6" t="s">
        <v>19</v>
      </c>
      <c r="C25" s="88">
        <v>568.73833333333266</v>
      </c>
      <c r="D25" s="10">
        <v>43.948333333333345</v>
      </c>
      <c r="E25" s="10">
        <v>3.0249999999999999</v>
      </c>
      <c r="F25" s="10">
        <v>6.9933333333333332</v>
      </c>
      <c r="G25" s="10">
        <v>514.77166666666596</v>
      </c>
      <c r="H25" s="88">
        <v>563.03333333333251</v>
      </c>
      <c r="I25" s="10">
        <v>39.270833333333321</v>
      </c>
      <c r="J25" s="10">
        <v>4.1574999999999998</v>
      </c>
      <c r="K25" s="10">
        <v>6.3266666666666653</v>
      </c>
      <c r="L25" s="10">
        <v>513.27833333333251</v>
      </c>
      <c r="M25" s="88">
        <v>548.64666666666574</v>
      </c>
      <c r="N25" s="10">
        <v>36.201666666666654</v>
      </c>
      <c r="O25" s="10">
        <v>2.7075</v>
      </c>
      <c r="P25" s="10">
        <v>6.5533333333333337</v>
      </c>
      <c r="Q25" s="10">
        <v>503.18416666666576</v>
      </c>
    </row>
  </sheetData>
  <mergeCells count="3">
    <mergeCell ref="C3:G3"/>
    <mergeCell ref="H3:L3"/>
    <mergeCell ref="M3:Q3"/>
  </mergeCells>
  <pageMargins left="0.25" right="0.25" top="0.75" bottom="0.75" header="0.3" footer="0.3"/>
  <pageSetup paperSize="9" scale="6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4"/>
  <sheetViews>
    <sheetView showGridLines="0" zoomScale="80" zoomScaleNormal="80" workbookViewId="0">
      <selection activeCell="C36" sqref="C36"/>
    </sheetView>
  </sheetViews>
  <sheetFormatPr baseColWidth="10" defaultRowHeight="15" x14ac:dyDescent="0.25"/>
  <cols>
    <col min="2" max="2" width="41.7109375" customWidth="1"/>
    <col min="3" max="3" width="8.5703125" style="78" customWidth="1"/>
    <col min="4" max="4" width="10.5703125" customWidth="1"/>
    <col min="5" max="5" width="11" customWidth="1"/>
    <col min="6" max="6" width="11.7109375" customWidth="1"/>
    <col min="7" max="7" width="10.5703125" customWidth="1"/>
    <col min="8" max="8" width="8.5703125" style="78" customWidth="1"/>
    <col min="9" max="9" width="10.5703125" customWidth="1"/>
    <col min="10" max="10" width="11" customWidth="1"/>
    <col min="11" max="12" width="10.5703125" customWidth="1"/>
    <col min="13" max="13" width="8.5703125" style="78" customWidth="1"/>
    <col min="14" max="14" width="10.5703125" customWidth="1"/>
    <col min="15" max="15" width="11" customWidth="1"/>
    <col min="16" max="17" width="10.5703125" customWidth="1"/>
  </cols>
  <sheetData>
    <row r="3" spans="2:17" s="33" customFormat="1" ht="18.75" x14ac:dyDescent="0.3">
      <c r="B3" s="12"/>
      <c r="C3" s="110">
        <v>2015</v>
      </c>
      <c r="D3" s="111"/>
      <c r="E3" s="111"/>
      <c r="F3" s="111"/>
      <c r="G3" s="112"/>
      <c r="H3" s="110">
        <v>2016</v>
      </c>
      <c r="I3" s="111"/>
      <c r="J3" s="111"/>
      <c r="K3" s="111"/>
      <c r="L3" s="112"/>
      <c r="M3" s="110">
        <v>2017</v>
      </c>
      <c r="N3" s="111"/>
      <c r="O3" s="111"/>
      <c r="P3" s="111"/>
      <c r="Q3" s="112"/>
    </row>
    <row r="4" spans="2:17" s="33" customFormat="1" ht="42.75" customHeight="1" x14ac:dyDescent="0.25">
      <c r="B4" s="27" t="s">
        <v>70</v>
      </c>
      <c r="C4" s="71" t="s">
        <v>0</v>
      </c>
      <c r="D4" s="69" t="s">
        <v>20</v>
      </c>
      <c r="E4" s="69" t="s">
        <v>2</v>
      </c>
      <c r="F4" s="69" t="s">
        <v>3</v>
      </c>
      <c r="G4" s="69" t="s">
        <v>4</v>
      </c>
      <c r="H4" s="71" t="s">
        <v>0</v>
      </c>
      <c r="I4" s="69" t="s">
        <v>20</v>
      </c>
      <c r="J4" s="69" t="s">
        <v>2</v>
      </c>
      <c r="K4" s="69" t="s">
        <v>3</v>
      </c>
      <c r="L4" s="69" t="s">
        <v>4</v>
      </c>
      <c r="M4" s="71" t="s">
        <v>0</v>
      </c>
      <c r="N4" s="69" t="s">
        <v>20</v>
      </c>
      <c r="O4" s="69" t="s">
        <v>2</v>
      </c>
      <c r="P4" s="69" t="s">
        <v>3</v>
      </c>
      <c r="Q4" s="69" t="s">
        <v>4</v>
      </c>
    </row>
    <row r="5" spans="2:17" x14ac:dyDescent="0.25">
      <c r="B5" s="14"/>
      <c r="C5" s="72"/>
      <c r="D5" s="14"/>
      <c r="E5" s="14"/>
      <c r="F5" s="14"/>
      <c r="G5" s="14"/>
      <c r="H5" s="72"/>
      <c r="I5" s="14"/>
      <c r="J5" s="14"/>
      <c r="K5" s="14"/>
      <c r="L5" s="14"/>
      <c r="M5" s="72"/>
      <c r="N5" s="14"/>
      <c r="O5" s="14"/>
      <c r="P5" s="14"/>
      <c r="Q5" s="14"/>
    </row>
    <row r="6" spans="2:17" x14ac:dyDescent="0.25">
      <c r="B6" s="15" t="s">
        <v>83</v>
      </c>
      <c r="C6" s="73">
        <v>-99.088279619999994</v>
      </c>
      <c r="D6" s="25">
        <v>-22.535786569999999</v>
      </c>
      <c r="E6" s="25">
        <v>-21.443058710000003</v>
      </c>
      <c r="F6" s="25">
        <v>-2.4459139300000001</v>
      </c>
      <c r="G6" s="25">
        <v>-52.663520410000004</v>
      </c>
      <c r="H6" s="73">
        <v>-94.942094550000036</v>
      </c>
      <c r="I6" s="25">
        <v>-19.155809550000001</v>
      </c>
      <c r="J6" s="25">
        <v>-17.634405920000003</v>
      </c>
      <c r="K6" s="25">
        <v>-2.5582159899999999</v>
      </c>
      <c r="L6" s="25">
        <v>-55.593663089999993</v>
      </c>
      <c r="M6" s="73">
        <v>-98.319902089999999</v>
      </c>
      <c r="N6" s="25">
        <v>-17.80218928</v>
      </c>
      <c r="O6" s="25">
        <v>-27.64030271</v>
      </c>
      <c r="P6" s="25">
        <v>-1.55717803</v>
      </c>
      <c r="Q6" s="25">
        <v>-51.320232070000003</v>
      </c>
    </row>
    <row r="7" spans="2:17" x14ac:dyDescent="0.25">
      <c r="B7" s="15" t="s">
        <v>63</v>
      </c>
      <c r="C7" s="73">
        <v>-32.654674009999994</v>
      </c>
      <c r="D7" s="25">
        <v>-29.267674009999993</v>
      </c>
      <c r="E7" s="25">
        <v>0</v>
      </c>
      <c r="F7" s="25">
        <v>0</v>
      </c>
      <c r="G7" s="25">
        <v>-3.387</v>
      </c>
      <c r="H7" s="73">
        <v>-38.684801079999993</v>
      </c>
      <c r="I7" s="25">
        <v>-29.226752990000005</v>
      </c>
      <c r="J7" s="25">
        <v>0</v>
      </c>
      <c r="K7" s="25">
        <v>0</v>
      </c>
      <c r="L7" s="25">
        <v>-9.4580480900000019</v>
      </c>
      <c r="M7" s="73">
        <v>-33.325298019999991</v>
      </c>
      <c r="N7" s="25">
        <v>-27.193040599999989</v>
      </c>
      <c r="O7" s="25">
        <v>0</v>
      </c>
      <c r="P7" s="25">
        <v>0</v>
      </c>
      <c r="Q7" s="25">
        <v>-6.1322574200000002</v>
      </c>
    </row>
    <row r="8" spans="2:17" x14ac:dyDescent="0.25">
      <c r="B8" s="15" t="s">
        <v>82</v>
      </c>
      <c r="C8" s="73">
        <v>-27.453877160000001</v>
      </c>
      <c r="D8" s="25">
        <v>-0.52362399999999998</v>
      </c>
      <c r="E8" s="25">
        <v>-1.0318031400000001</v>
      </c>
      <c r="F8" s="25">
        <v>-0.16327116</v>
      </c>
      <c r="G8" s="25">
        <v>-25.735178859999998</v>
      </c>
      <c r="H8" s="73">
        <v>-28.391484029999994</v>
      </c>
      <c r="I8" s="25">
        <v>-3.8914520000000001</v>
      </c>
      <c r="J8" s="25">
        <v>-0.8441016899999999</v>
      </c>
      <c r="K8" s="25">
        <v>-0.24080799</v>
      </c>
      <c r="L8" s="25">
        <v>-23.41512234999999</v>
      </c>
      <c r="M8" s="73">
        <v>-32.194619020000005</v>
      </c>
      <c r="N8" s="25">
        <v>-4.6394440000000001</v>
      </c>
      <c r="O8" s="25">
        <v>-1.3188786100000001</v>
      </c>
      <c r="P8" s="25">
        <v>-0.11003513000000001</v>
      </c>
      <c r="Q8" s="25">
        <v>-26.126261280000005</v>
      </c>
    </row>
    <row r="9" spans="2:17" x14ac:dyDescent="0.25">
      <c r="B9" s="15" t="s">
        <v>79</v>
      </c>
      <c r="C9" s="73">
        <v>-22.34867117000001</v>
      </c>
      <c r="D9" s="25">
        <v>-6.4591205299999999</v>
      </c>
      <c r="E9" s="25">
        <v>0</v>
      </c>
      <c r="F9" s="25">
        <v>-4.5642843399999995</v>
      </c>
      <c r="G9" s="25">
        <v>-11.325266300000001</v>
      </c>
      <c r="H9" s="73">
        <v>-24.53584811</v>
      </c>
      <c r="I9" s="25">
        <v>-5.8385945999999995</v>
      </c>
      <c r="J9" s="25">
        <v>0</v>
      </c>
      <c r="K9" s="25">
        <v>-5.7826265300000008</v>
      </c>
      <c r="L9" s="25">
        <v>-12.914626979999996</v>
      </c>
      <c r="M9" s="73">
        <v>-32.244799450000002</v>
      </c>
      <c r="N9" s="25">
        <v>-5.7845521400000006</v>
      </c>
      <c r="O9" s="25">
        <v>-2.1000000000000001E-2</v>
      </c>
      <c r="P9" s="25">
        <v>-6.3144056000000006</v>
      </c>
      <c r="Q9" s="25">
        <v>-20.124841709999998</v>
      </c>
    </row>
    <row r="10" spans="2:17" x14ac:dyDescent="0.25">
      <c r="B10" s="15" t="s">
        <v>71</v>
      </c>
      <c r="C10" s="73">
        <v>-9.5327409999999979</v>
      </c>
      <c r="D10" s="25">
        <v>-0.158</v>
      </c>
      <c r="E10" s="25">
        <v>0</v>
      </c>
      <c r="F10" s="25">
        <v>0</v>
      </c>
      <c r="G10" s="25">
        <v>-9.3747409999999984</v>
      </c>
      <c r="H10" s="73">
        <v>-10.366956999999999</v>
      </c>
      <c r="I10" s="25">
        <v>-0.36</v>
      </c>
      <c r="J10" s="25">
        <v>0</v>
      </c>
      <c r="K10" s="25">
        <v>0</v>
      </c>
      <c r="L10" s="25">
        <v>-10.006957</v>
      </c>
      <c r="M10" s="73">
        <v>-4.1494989999999996</v>
      </c>
      <c r="N10" s="25">
        <v>0</v>
      </c>
      <c r="O10" s="25">
        <v>0</v>
      </c>
      <c r="P10" s="25">
        <v>-0.16784315</v>
      </c>
      <c r="Q10" s="25">
        <v>-3.9816558499999997</v>
      </c>
    </row>
    <row r="11" spans="2:17" x14ac:dyDescent="0.25">
      <c r="B11" s="15" t="s">
        <v>80</v>
      </c>
      <c r="C11" s="73">
        <v>-4.0224354800000013</v>
      </c>
      <c r="D11" s="25">
        <v>-9.5000000000000001E-2</v>
      </c>
      <c r="E11" s="25">
        <v>-0.77708186000000001</v>
      </c>
      <c r="F11" s="25">
        <v>-0.20240406</v>
      </c>
      <c r="G11" s="25">
        <v>-2.9479495600000005</v>
      </c>
      <c r="H11" s="73">
        <v>-7.2586477700000005</v>
      </c>
      <c r="I11" s="25">
        <v>-9.9360000000000004E-2</v>
      </c>
      <c r="J11" s="25">
        <v>-0.56297217999999993</v>
      </c>
      <c r="K11" s="25">
        <v>0</v>
      </c>
      <c r="L11" s="25">
        <v>-6.5963155900000006</v>
      </c>
      <c r="M11" s="73">
        <v>-7.8625687100000006</v>
      </c>
      <c r="N11" s="25">
        <v>-0.34223338000000003</v>
      </c>
      <c r="O11" s="25">
        <v>-0.61157900999999992</v>
      </c>
      <c r="P11" s="25">
        <v>-7.4400000000000004E-3</v>
      </c>
      <c r="Q11" s="25">
        <v>-6.9013163200000003</v>
      </c>
    </row>
    <row r="12" spans="2:17" x14ac:dyDescent="0.25">
      <c r="B12" s="15" t="s">
        <v>64</v>
      </c>
      <c r="C12" s="73">
        <v>-3.0122114300000007</v>
      </c>
      <c r="D12" s="25">
        <v>-0.19</v>
      </c>
      <c r="E12" s="25">
        <v>0</v>
      </c>
      <c r="F12" s="25">
        <v>-1.2547904200000002</v>
      </c>
      <c r="G12" s="25">
        <v>-1.5674210099999994</v>
      </c>
      <c r="H12" s="73">
        <v>-3.3664955099999978</v>
      </c>
      <c r="I12" s="25">
        <v>-0.70499999999999996</v>
      </c>
      <c r="J12" s="25">
        <v>0</v>
      </c>
      <c r="K12" s="25">
        <v>-0.93762716000000002</v>
      </c>
      <c r="L12" s="25">
        <v>-1.7238683499999998</v>
      </c>
      <c r="M12" s="73">
        <v>-3.4351585299999998</v>
      </c>
      <c r="N12" s="25">
        <v>-0.75</v>
      </c>
      <c r="O12" s="25">
        <v>0</v>
      </c>
      <c r="P12" s="25">
        <v>-0.95510358000000006</v>
      </c>
      <c r="Q12" s="25">
        <v>-1.73005495</v>
      </c>
    </row>
    <row r="13" spans="2:17" x14ac:dyDescent="0.25">
      <c r="B13" s="15" t="s">
        <v>81</v>
      </c>
      <c r="C13" s="73">
        <v>-3.4311188100000001</v>
      </c>
      <c r="D13" s="25">
        <v>-0.25422479999999997</v>
      </c>
      <c r="E13" s="25">
        <v>0</v>
      </c>
      <c r="F13" s="25">
        <v>0</v>
      </c>
      <c r="G13" s="25">
        <v>-3.1768940100000003</v>
      </c>
      <c r="H13" s="73">
        <v>-0.70945200000000008</v>
      </c>
      <c r="I13" s="25">
        <v>-8.0000000000000002E-3</v>
      </c>
      <c r="J13" s="25">
        <v>0</v>
      </c>
      <c r="K13" s="25">
        <v>0</v>
      </c>
      <c r="L13" s="25">
        <v>-0.70145200000000008</v>
      </c>
      <c r="M13" s="73">
        <v>-2.475711</v>
      </c>
      <c r="N13" s="25">
        <v>-0.01</v>
      </c>
      <c r="O13" s="25">
        <v>0</v>
      </c>
      <c r="P13" s="25">
        <v>0</v>
      </c>
      <c r="Q13" s="25">
        <v>-2.4657110000000002</v>
      </c>
    </row>
    <row r="14" spans="2:17" x14ac:dyDescent="0.25">
      <c r="B14" s="15" t="s">
        <v>65</v>
      </c>
      <c r="C14" s="73">
        <v>-21.144742310000005</v>
      </c>
      <c r="D14" s="25">
        <v>-1.5597989999999999</v>
      </c>
      <c r="E14" s="25">
        <v>0.143901</v>
      </c>
      <c r="F14" s="25">
        <v>-1.0167756800000001</v>
      </c>
      <c r="G14" s="25">
        <v>-18.712068630000008</v>
      </c>
      <c r="H14" s="73">
        <v>-8.0080220000000004</v>
      </c>
      <c r="I14" s="25">
        <v>-1.5056799999999999</v>
      </c>
      <c r="J14" s="25">
        <v>0.11701400000000001</v>
      </c>
      <c r="K14" s="25">
        <v>-0.36600321999999996</v>
      </c>
      <c r="L14" s="25">
        <v>-6.2533527800000002</v>
      </c>
      <c r="M14" s="73">
        <v>-9.4395536</v>
      </c>
      <c r="N14" s="25">
        <v>-0.65369999999999995</v>
      </c>
      <c r="O14" s="25">
        <v>7.1249999999999994E-2</v>
      </c>
      <c r="P14" s="25">
        <v>-0.36254211999999997</v>
      </c>
      <c r="Q14" s="25">
        <v>-8.4945614800000016</v>
      </c>
    </row>
    <row r="15" spans="2:17" x14ac:dyDescent="0.25">
      <c r="B15" s="15" t="s">
        <v>66</v>
      </c>
      <c r="C15" s="73">
        <v>-2.5999999999999999E-2</v>
      </c>
      <c r="D15" s="25">
        <v>0</v>
      </c>
      <c r="E15" s="25">
        <v>0</v>
      </c>
      <c r="F15" s="25">
        <v>0</v>
      </c>
      <c r="G15" s="25">
        <v>-2.5999999999999999E-2</v>
      </c>
      <c r="H15" s="73">
        <v>0</v>
      </c>
      <c r="I15" s="25">
        <v>0</v>
      </c>
      <c r="J15" s="25">
        <v>0</v>
      </c>
      <c r="K15" s="25">
        <v>0</v>
      </c>
      <c r="L15" s="25">
        <v>0</v>
      </c>
      <c r="M15" s="73">
        <v>-0.37486999999999998</v>
      </c>
      <c r="N15" s="25">
        <v>-0.37380000000000002</v>
      </c>
      <c r="O15" s="25">
        <v>0</v>
      </c>
      <c r="P15" s="25">
        <v>0</v>
      </c>
      <c r="Q15" s="25">
        <v>-1.07E-3</v>
      </c>
    </row>
    <row r="16" spans="2:17" x14ac:dyDescent="0.25">
      <c r="B16" s="15" t="s">
        <v>67</v>
      </c>
      <c r="C16" s="73">
        <v>-2.4389999999999998E-2</v>
      </c>
      <c r="D16" s="25">
        <v>0</v>
      </c>
      <c r="E16" s="25">
        <v>0</v>
      </c>
      <c r="F16" s="25">
        <v>0</v>
      </c>
      <c r="G16" s="25">
        <v>-2.4389999999999998E-2</v>
      </c>
      <c r="H16" s="73">
        <v>-0.14199000000000001</v>
      </c>
      <c r="I16" s="25">
        <v>-5.7500000000000002E-2</v>
      </c>
      <c r="J16" s="25">
        <v>0</v>
      </c>
      <c r="K16" s="25">
        <v>0</v>
      </c>
      <c r="L16" s="25">
        <v>-8.4489999999999996E-2</v>
      </c>
      <c r="M16" s="73">
        <v>-6.608E-2</v>
      </c>
      <c r="N16" s="25">
        <v>0</v>
      </c>
      <c r="O16" s="25">
        <v>0</v>
      </c>
      <c r="P16" s="25">
        <v>0</v>
      </c>
      <c r="Q16" s="25">
        <v>-6.608E-2</v>
      </c>
    </row>
    <row r="17" spans="2:17" x14ac:dyDescent="0.25">
      <c r="B17" s="15" t="s">
        <v>60</v>
      </c>
      <c r="C17" s="73">
        <v>-13.599316910000001</v>
      </c>
      <c r="D17" s="25">
        <v>-1.1484241199999998</v>
      </c>
      <c r="E17" s="25">
        <v>0</v>
      </c>
      <c r="F17" s="25">
        <v>-1.5770998899999999</v>
      </c>
      <c r="G17" s="25">
        <v>-10.873792899999998</v>
      </c>
      <c r="H17" s="73">
        <v>-13.170149640000004</v>
      </c>
      <c r="I17" s="25">
        <v>-1.29070481</v>
      </c>
      <c r="J17" s="25">
        <v>0</v>
      </c>
      <c r="K17" s="25">
        <v>-2.22693933</v>
      </c>
      <c r="L17" s="25">
        <v>-9.6525054999999984</v>
      </c>
      <c r="M17" s="73">
        <v>-11.306239140000001</v>
      </c>
      <c r="N17" s="25">
        <v>-1.3235824599999999</v>
      </c>
      <c r="O17" s="25">
        <v>0</v>
      </c>
      <c r="P17" s="25">
        <v>-1.2377744200000003</v>
      </c>
      <c r="Q17" s="25">
        <v>-8.7448822600000025</v>
      </c>
    </row>
    <row r="18" spans="2:17" ht="15.75" thickBot="1" x14ac:dyDescent="0.3">
      <c r="B18" s="28" t="s">
        <v>61</v>
      </c>
      <c r="C18" s="74">
        <f t="shared" ref="C18:Q18" si="0">SUM(C6:C17)</f>
        <v>-236.33845790000001</v>
      </c>
      <c r="D18" s="29">
        <f t="shared" si="0"/>
        <v>-62.191653029999991</v>
      </c>
      <c r="E18" s="29">
        <f t="shared" si="0"/>
        <v>-23.108042710000003</v>
      </c>
      <c r="F18" s="29">
        <f t="shared" si="0"/>
        <v>-11.224539479999999</v>
      </c>
      <c r="G18" s="29">
        <f t="shared" si="0"/>
        <v>-139.81422268000006</v>
      </c>
      <c r="H18" s="74">
        <f t="shared" si="0"/>
        <v>-229.57594169000004</v>
      </c>
      <c r="I18" s="29">
        <f t="shared" si="0"/>
        <v>-62.138853950000005</v>
      </c>
      <c r="J18" s="29">
        <f t="shared" si="0"/>
        <v>-18.924465789999999</v>
      </c>
      <c r="K18" s="29">
        <f t="shared" si="0"/>
        <v>-12.112220220000001</v>
      </c>
      <c r="L18" s="29">
        <f t="shared" si="0"/>
        <v>-136.40040173</v>
      </c>
      <c r="M18" s="74">
        <f t="shared" si="0"/>
        <v>-235.19429855999996</v>
      </c>
      <c r="N18" s="29">
        <f t="shared" si="0"/>
        <v>-58.872541859999991</v>
      </c>
      <c r="O18" s="29">
        <f t="shared" si="0"/>
        <v>-29.52051033</v>
      </c>
      <c r="P18" s="29">
        <f t="shared" si="0"/>
        <v>-10.712322030000003</v>
      </c>
      <c r="Q18" s="29">
        <f t="shared" si="0"/>
        <v>-136.08892434000001</v>
      </c>
    </row>
    <row r="19" spans="2:17" x14ac:dyDescent="0.25">
      <c r="B19" s="17"/>
      <c r="C19" s="75"/>
      <c r="D19" s="17"/>
      <c r="E19" s="17"/>
      <c r="F19" s="17"/>
      <c r="G19" s="17"/>
      <c r="H19" s="75"/>
      <c r="I19" s="17"/>
      <c r="J19" s="17"/>
      <c r="K19" s="17"/>
      <c r="L19" s="17"/>
      <c r="M19" s="75"/>
      <c r="N19" s="17"/>
      <c r="O19" s="17"/>
      <c r="P19" s="17"/>
      <c r="Q19" s="17"/>
    </row>
    <row r="20" spans="2:17" x14ac:dyDescent="0.25">
      <c r="B20" s="30" t="s">
        <v>19</v>
      </c>
      <c r="C20" s="76">
        <f>SUM(D20:G20)</f>
        <v>202.33583333333334</v>
      </c>
      <c r="D20" s="31">
        <v>38.717500000000022</v>
      </c>
      <c r="E20" s="31">
        <v>10.663333333333334</v>
      </c>
      <c r="F20" s="31">
        <v>7.7774999999999999</v>
      </c>
      <c r="G20" s="31">
        <v>145.17749999999998</v>
      </c>
      <c r="H20" s="76">
        <f>SUM(I20:L20)</f>
        <v>222.2258333333337</v>
      </c>
      <c r="I20" s="32">
        <v>40.170000000000023</v>
      </c>
      <c r="J20" s="32">
        <v>10.001666666666667</v>
      </c>
      <c r="K20" s="32">
        <v>8.9791666666666661</v>
      </c>
      <c r="L20" s="32">
        <v>163.07500000000033</v>
      </c>
      <c r="M20" s="76">
        <f>SUM(N20:Q20)</f>
        <v>216.24833333333362</v>
      </c>
      <c r="N20" s="32">
        <v>38.570000000000043</v>
      </c>
      <c r="O20" s="32">
        <v>10.315833333333334</v>
      </c>
      <c r="P20" s="32">
        <v>8.5108333333333341</v>
      </c>
      <c r="Q20" s="32">
        <v>158.85166666666689</v>
      </c>
    </row>
    <row r="21" spans="2:17" x14ac:dyDescent="0.25">
      <c r="B21" s="17"/>
      <c r="C21" s="75"/>
      <c r="D21" s="17"/>
      <c r="E21" s="17"/>
      <c r="F21" s="17"/>
      <c r="G21" s="17"/>
      <c r="H21" s="75"/>
      <c r="I21" s="17"/>
      <c r="J21" s="17"/>
      <c r="K21" s="17"/>
      <c r="L21" s="17"/>
      <c r="M21" s="75"/>
      <c r="N21" s="17"/>
      <c r="O21" s="17"/>
      <c r="P21" s="17"/>
      <c r="Q21" s="17"/>
    </row>
    <row r="22" spans="2:17" x14ac:dyDescent="0.25">
      <c r="B22" s="19" t="s">
        <v>62</v>
      </c>
      <c r="C22" s="77">
        <f>+C17/C18</f>
        <v>5.7541701129970861E-2</v>
      </c>
      <c r="D22" s="24">
        <f t="shared" ref="D22:Q22" si="1">+D17/D18</f>
        <v>1.8465888331445756E-2</v>
      </c>
      <c r="E22" s="24">
        <f t="shared" si="1"/>
        <v>0</v>
      </c>
      <c r="F22" s="24">
        <f t="shared" si="1"/>
        <v>0.14050464099752982</v>
      </c>
      <c r="G22" s="24">
        <f t="shared" si="1"/>
        <v>7.7773152770640522E-2</v>
      </c>
      <c r="H22" s="77">
        <f t="shared" si="1"/>
        <v>5.7367290069897055E-2</v>
      </c>
      <c r="I22" s="24">
        <f t="shared" si="1"/>
        <v>2.0771300530237732E-2</v>
      </c>
      <c r="J22" s="24">
        <f t="shared" si="1"/>
        <v>0</v>
      </c>
      <c r="K22" s="24">
        <f t="shared" si="1"/>
        <v>0.18385888710335882</v>
      </c>
      <c r="L22" s="24">
        <f t="shared" si="1"/>
        <v>7.0765960932481761E-2</v>
      </c>
      <c r="M22" s="77">
        <f t="shared" si="1"/>
        <v>4.8071909945196598E-2</v>
      </c>
      <c r="N22" s="24">
        <f t="shared" si="1"/>
        <v>2.2482169415200447E-2</v>
      </c>
      <c r="O22" s="24">
        <f t="shared" si="1"/>
        <v>0</v>
      </c>
      <c r="P22" s="24">
        <f t="shared" si="1"/>
        <v>0.11554678962540486</v>
      </c>
      <c r="Q22" s="24">
        <f t="shared" si="1"/>
        <v>6.4258589024864962E-2</v>
      </c>
    </row>
    <row r="24" spans="2:17" x14ac:dyDescent="0.25">
      <c r="B24" t="s">
        <v>72</v>
      </c>
    </row>
    <row r="28" spans="2:17" x14ac:dyDescent="0.25">
      <c r="N28" s="93"/>
    </row>
    <row r="33" spans="14:14" x14ac:dyDescent="0.25">
      <c r="N33" s="91"/>
    </row>
    <row r="34" spans="14:14" x14ac:dyDescent="0.25">
      <c r="N34" s="92"/>
    </row>
  </sheetData>
  <mergeCells count="3">
    <mergeCell ref="C3:G3"/>
    <mergeCell ref="H3:L3"/>
    <mergeCell ref="M3:Q3"/>
  </mergeCells>
  <pageMargins left="0.23622047244094491" right="0.23622047244094491" top="0.74803149606299213" bottom="0.74803149606299213" header="0.31496062992125984" footer="0.31496062992125984"/>
  <pageSetup paperSize="9" scale="7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showGridLines="0" zoomScale="80" zoomScaleNormal="80" workbookViewId="0">
      <pane ySplit="2" topLeftCell="A3" activePane="bottomLeft" state="frozen"/>
      <selection sqref="A1:XFD1048576"/>
      <selection pane="bottomLeft" activeCell="B2" sqref="B2"/>
    </sheetView>
  </sheetViews>
  <sheetFormatPr baseColWidth="10" defaultRowHeight="15" x14ac:dyDescent="0.25"/>
  <cols>
    <col min="2" max="2" width="49.42578125" bestFit="1" customWidth="1"/>
    <col min="3" max="3" width="9.42578125" customWidth="1"/>
    <col min="8" max="8" width="9.42578125" customWidth="1"/>
    <col min="13" max="13" width="9.42578125" customWidth="1"/>
  </cols>
  <sheetData>
    <row r="1" spans="2:1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2:17" s="33" customFormat="1" ht="33.75" customHeight="1" x14ac:dyDescent="0.3">
      <c r="B2" s="12"/>
      <c r="C2" s="110">
        <v>2015</v>
      </c>
      <c r="D2" s="111"/>
      <c r="E2" s="111"/>
      <c r="F2" s="111"/>
      <c r="G2" s="112"/>
      <c r="H2" s="110">
        <v>2016</v>
      </c>
      <c r="I2" s="111"/>
      <c r="J2" s="111"/>
      <c r="K2" s="111"/>
      <c r="L2" s="112"/>
      <c r="M2" s="110">
        <v>2017</v>
      </c>
      <c r="N2" s="111"/>
      <c r="O2" s="111"/>
      <c r="P2" s="111"/>
      <c r="Q2" s="112"/>
    </row>
    <row r="3" spans="2:17" ht="42" x14ac:dyDescent="0.25">
      <c r="B3" s="13" t="s">
        <v>91</v>
      </c>
      <c r="C3" s="20" t="s">
        <v>0</v>
      </c>
      <c r="D3" s="68" t="s">
        <v>20</v>
      </c>
      <c r="E3" s="68" t="s">
        <v>2</v>
      </c>
      <c r="F3" s="68" t="s">
        <v>3</v>
      </c>
      <c r="G3" s="68" t="s">
        <v>4</v>
      </c>
      <c r="H3" s="20" t="s">
        <v>0</v>
      </c>
      <c r="I3" s="68" t="s">
        <v>20</v>
      </c>
      <c r="J3" s="68" t="s">
        <v>2</v>
      </c>
      <c r="K3" s="68" t="s">
        <v>3</v>
      </c>
      <c r="L3" s="68" t="s">
        <v>4</v>
      </c>
      <c r="M3" s="20" t="s">
        <v>0</v>
      </c>
      <c r="N3" s="68" t="s">
        <v>20</v>
      </c>
      <c r="O3" s="68" t="s">
        <v>2</v>
      </c>
      <c r="P3" s="68" t="s">
        <v>3</v>
      </c>
      <c r="Q3" s="68" t="s">
        <v>4</v>
      </c>
    </row>
    <row r="4" spans="2:17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2:17" x14ac:dyDescent="0.25">
      <c r="B5" s="15" t="s">
        <v>21</v>
      </c>
      <c r="C5" s="21">
        <v>-32.654674010000001</v>
      </c>
      <c r="D5" s="25">
        <v>-29.267674009999993</v>
      </c>
      <c r="E5" s="25">
        <v>0</v>
      </c>
      <c r="F5" s="25">
        <v>0</v>
      </c>
      <c r="G5" s="25">
        <v>-3.387</v>
      </c>
      <c r="H5" s="21">
        <v>-38.68480108</v>
      </c>
      <c r="I5" s="25">
        <v>-29.226752990000005</v>
      </c>
      <c r="J5" s="25">
        <v>0</v>
      </c>
      <c r="K5" s="25">
        <v>0</v>
      </c>
      <c r="L5" s="25">
        <v>-9.4580480900000019</v>
      </c>
      <c r="M5" s="21">
        <v>-33.325298019999998</v>
      </c>
      <c r="N5" s="25">
        <v>-27.193040599999989</v>
      </c>
      <c r="O5" s="25">
        <v>0</v>
      </c>
      <c r="P5" s="25">
        <v>0</v>
      </c>
      <c r="Q5" s="25">
        <v>-6.1322574200000002</v>
      </c>
    </row>
    <row r="6" spans="2:17" ht="15.75" customHeight="1" x14ac:dyDescent="0.25">
      <c r="B6" s="15" t="s">
        <v>22</v>
      </c>
      <c r="C6" s="21">
        <v>-8.7684250000000006</v>
      </c>
      <c r="D6" s="25">
        <v>-1.191875</v>
      </c>
      <c r="E6" s="25">
        <v>-7.2</v>
      </c>
      <c r="F6" s="25">
        <v>0</v>
      </c>
      <c r="G6" s="25">
        <v>-0.37655</v>
      </c>
      <c r="H6" s="21">
        <v>-8.2684499999999996</v>
      </c>
      <c r="I6" s="25">
        <v>0</v>
      </c>
      <c r="J6" s="25">
        <v>-8.2684499999999996</v>
      </c>
      <c r="K6" s="25">
        <v>0</v>
      </c>
      <c r="L6" s="25">
        <v>0</v>
      </c>
      <c r="M6" s="21">
        <v>-19.161004999999999</v>
      </c>
      <c r="N6" s="25">
        <v>-0.2</v>
      </c>
      <c r="O6" s="25">
        <v>-18.961005</v>
      </c>
      <c r="P6" s="25">
        <v>0</v>
      </c>
      <c r="Q6" s="25">
        <v>0</v>
      </c>
    </row>
    <row r="7" spans="2:17" ht="15.75" customHeight="1" x14ac:dyDescent="0.25">
      <c r="B7" s="15" t="s">
        <v>23</v>
      </c>
      <c r="C7" s="21">
        <v>-3.014256</v>
      </c>
      <c r="D7" s="25">
        <v>0</v>
      </c>
      <c r="E7" s="25">
        <v>0</v>
      </c>
      <c r="F7" s="25">
        <v>0</v>
      </c>
      <c r="G7" s="25">
        <v>-3.014256</v>
      </c>
      <c r="H7" s="21">
        <v>-21.544640040000001</v>
      </c>
      <c r="I7" s="25">
        <v>-1.68660214</v>
      </c>
      <c r="J7" s="25">
        <v>-3.5063209999999997E-2</v>
      </c>
      <c r="K7" s="25">
        <v>0</v>
      </c>
      <c r="L7" s="25">
        <v>-19.822974689999999</v>
      </c>
      <c r="M7" s="21">
        <v>-14.42645003</v>
      </c>
      <c r="N7" s="25">
        <v>-2.4289424699999995</v>
      </c>
      <c r="O7" s="25">
        <v>0</v>
      </c>
      <c r="P7" s="25">
        <v>0</v>
      </c>
      <c r="Q7" s="25">
        <v>-11.997507560000001</v>
      </c>
    </row>
    <row r="8" spans="2:17" x14ac:dyDescent="0.25">
      <c r="B8" s="15" t="s">
        <v>24</v>
      </c>
      <c r="C8" s="21">
        <v>-10.651935999999999</v>
      </c>
      <c r="D8" s="25">
        <v>-3.2759999999999998</v>
      </c>
      <c r="E8" s="25">
        <v>0</v>
      </c>
      <c r="F8" s="25">
        <v>-2.3201079999999998</v>
      </c>
      <c r="G8" s="25">
        <v>-5.055828</v>
      </c>
      <c r="H8" s="21">
        <v>-13.491735029999999</v>
      </c>
      <c r="I8" s="25">
        <v>-3.0043908999999998</v>
      </c>
      <c r="J8" s="25">
        <v>0</v>
      </c>
      <c r="K8" s="25">
        <v>-2.2976523799999997</v>
      </c>
      <c r="L8" s="25">
        <v>-8.1896917499999997</v>
      </c>
      <c r="M8" s="21">
        <v>-13.412385009999999</v>
      </c>
      <c r="N8" s="25">
        <v>-2.7812570999999999</v>
      </c>
      <c r="O8" s="25">
        <v>0</v>
      </c>
      <c r="P8" s="25">
        <v>-1.5000500000000001</v>
      </c>
      <c r="Q8" s="25">
        <v>-9.1310779100000001</v>
      </c>
    </row>
    <row r="9" spans="2:17" x14ac:dyDescent="0.25">
      <c r="B9" s="15" t="s">
        <v>25</v>
      </c>
      <c r="C9" s="21">
        <v>-6.93825</v>
      </c>
      <c r="D9" s="25">
        <v>-4.47</v>
      </c>
      <c r="E9" s="25">
        <v>0</v>
      </c>
      <c r="F9" s="25">
        <v>-7.8853140000000002E-2</v>
      </c>
      <c r="G9" s="25">
        <v>-2.3893968599999997</v>
      </c>
      <c r="H9" s="21">
        <v>-10.352817</v>
      </c>
      <c r="I9" s="25">
        <v>-4.71299723</v>
      </c>
      <c r="J9" s="25">
        <v>0</v>
      </c>
      <c r="K9" s="25">
        <v>0</v>
      </c>
      <c r="L9" s="25">
        <v>-5.6398197699999999</v>
      </c>
      <c r="M9" s="21">
        <v>-11.398955000000001</v>
      </c>
      <c r="N9" s="25">
        <v>-4.62</v>
      </c>
      <c r="O9" s="25">
        <v>0</v>
      </c>
      <c r="P9" s="25">
        <v>0</v>
      </c>
      <c r="Q9" s="25">
        <v>-6.7789549999999998</v>
      </c>
    </row>
    <row r="10" spans="2:17" x14ac:dyDescent="0.25">
      <c r="B10" s="15" t="s">
        <v>26</v>
      </c>
      <c r="C10" s="21">
        <v>-10.4021746</v>
      </c>
      <c r="D10" s="25">
        <v>-7.5539996000000009</v>
      </c>
      <c r="E10" s="25">
        <v>0</v>
      </c>
      <c r="F10" s="25">
        <v>0</v>
      </c>
      <c r="G10" s="25">
        <v>-2.8481749999999999</v>
      </c>
      <c r="H10" s="21">
        <v>-10.093075039999999</v>
      </c>
      <c r="I10" s="25">
        <v>-6.3972037999999998</v>
      </c>
      <c r="J10" s="25">
        <v>0</v>
      </c>
      <c r="K10" s="25">
        <v>0</v>
      </c>
      <c r="L10" s="25">
        <v>-3.6958712399999998</v>
      </c>
      <c r="M10" s="21">
        <v>-10.00375901</v>
      </c>
      <c r="N10" s="25">
        <v>-6.3959999999999999</v>
      </c>
      <c r="O10" s="25">
        <v>0</v>
      </c>
      <c r="P10" s="25">
        <v>0</v>
      </c>
      <c r="Q10" s="25">
        <v>-3.6077590100000001</v>
      </c>
    </row>
    <row r="11" spans="2:17" ht="15.75" customHeight="1" x14ac:dyDescent="0.25">
      <c r="B11" s="15" t="s">
        <v>27</v>
      </c>
      <c r="C11" s="21">
        <v>-7.9901690300000006</v>
      </c>
      <c r="D11" s="25">
        <v>-0.75299652000000006</v>
      </c>
      <c r="E11" s="25">
        <v>0</v>
      </c>
      <c r="F11" s="25">
        <v>-4.6952790000000001E-2</v>
      </c>
      <c r="G11" s="25">
        <v>-7.1902197200000009</v>
      </c>
      <c r="H11" s="21">
        <v>-7.6027600199999998</v>
      </c>
      <c r="I11" s="25">
        <v>-0.36559547999999997</v>
      </c>
      <c r="J11" s="25">
        <v>0</v>
      </c>
      <c r="K11" s="25">
        <v>-3.3052230000000002E-2</v>
      </c>
      <c r="L11" s="25">
        <v>-7.2041123099999984</v>
      </c>
      <c r="M11" s="21">
        <v>-9.3974860000000007</v>
      </c>
      <c r="N11" s="25">
        <v>-0.17800454000000002</v>
      </c>
      <c r="O11" s="25">
        <v>0</v>
      </c>
      <c r="P11" s="25">
        <v>-5.7128029999999996E-2</v>
      </c>
      <c r="Q11" s="25">
        <v>-9.1623534299999996</v>
      </c>
    </row>
    <row r="12" spans="2:17" ht="15.75" customHeight="1" x14ac:dyDescent="0.25">
      <c r="B12" s="15" t="s">
        <v>28</v>
      </c>
      <c r="C12" s="21">
        <v>-10.991497499999999</v>
      </c>
      <c r="D12" s="25">
        <v>-0.43125799999999997</v>
      </c>
      <c r="E12" s="25">
        <v>0</v>
      </c>
      <c r="F12" s="25">
        <v>-1.076032E-2</v>
      </c>
      <c r="G12" s="25">
        <v>-10.549479180000001</v>
      </c>
      <c r="H12" s="21">
        <v>-7.8516069999999996</v>
      </c>
      <c r="I12" s="25">
        <v>-0.01</v>
      </c>
      <c r="J12" s="25">
        <v>0</v>
      </c>
      <c r="K12" s="25">
        <v>-4.2746550000000001E-2</v>
      </c>
      <c r="L12" s="25">
        <v>-7.7988604499999994</v>
      </c>
      <c r="M12" s="21">
        <v>-8.9601749999999996</v>
      </c>
      <c r="N12" s="25">
        <v>-0.30007499999999998</v>
      </c>
      <c r="O12" s="25">
        <v>0</v>
      </c>
      <c r="P12" s="25">
        <v>0</v>
      </c>
      <c r="Q12" s="25">
        <v>-8.6601000000000035</v>
      </c>
    </row>
    <row r="13" spans="2:17" x14ac:dyDescent="0.25">
      <c r="B13" s="15" t="s">
        <v>29</v>
      </c>
      <c r="C13" s="21">
        <v>-19.31006</v>
      </c>
      <c r="D13" s="25">
        <v>-1.60101545</v>
      </c>
      <c r="E13" s="25">
        <v>0</v>
      </c>
      <c r="F13" s="25">
        <v>0</v>
      </c>
      <c r="G13" s="25">
        <v>-17.709044549999994</v>
      </c>
      <c r="H13" s="21">
        <v>-2.5062500099999996</v>
      </c>
      <c r="I13" s="25">
        <v>-1.0874999999999999</v>
      </c>
      <c r="J13" s="25">
        <v>0</v>
      </c>
      <c r="K13" s="25">
        <v>-0.22751138000000001</v>
      </c>
      <c r="L13" s="25">
        <v>-1.1912386300000002</v>
      </c>
      <c r="M13" s="21">
        <v>-2.2170999999999998</v>
      </c>
      <c r="N13" s="25">
        <v>-0.4</v>
      </c>
      <c r="O13" s="25">
        <v>0</v>
      </c>
      <c r="P13" s="25">
        <v>0</v>
      </c>
      <c r="Q13" s="25">
        <v>-1.8170999999999997</v>
      </c>
    </row>
    <row r="14" spans="2:17" x14ac:dyDescent="0.25">
      <c r="B14" s="15" t="s">
        <v>30</v>
      </c>
      <c r="C14" s="21">
        <v>-7.5493176200000001</v>
      </c>
      <c r="D14" s="25">
        <v>-2.8646000000000001E-2</v>
      </c>
      <c r="E14" s="25">
        <v>0</v>
      </c>
      <c r="F14" s="25">
        <v>0</v>
      </c>
      <c r="G14" s="25">
        <v>-7.5206716199999972</v>
      </c>
      <c r="H14" s="21">
        <v>-8.6263700100000005</v>
      </c>
      <c r="I14" s="25">
        <v>-0.51645200000000002</v>
      </c>
      <c r="J14" s="25">
        <v>0</v>
      </c>
      <c r="K14" s="25">
        <v>0</v>
      </c>
      <c r="L14" s="25">
        <v>-8.1099180100000012</v>
      </c>
      <c r="M14" s="21">
        <v>-7.6495110000000004</v>
      </c>
      <c r="N14" s="25">
        <v>-0.58556900000000001</v>
      </c>
      <c r="O14" s="25">
        <v>0</v>
      </c>
      <c r="P14" s="25">
        <v>0</v>
      </c>
      <c r="Q14" s="25">
        <v>-7.0639419999999999</v>
      </c>
    </row>
    <row r="15" spans="2:17" x14ac:dyDescent="0.25">
      <c r="B15" s="15" t="s">
        <v>31</v>
      </c>
      <c r="C15" s="21">
        <v>-0.87065999999999999</v>
      </c>
      <c r="D15" s="25">
        <v>-5.0000000000000001E-3</v>
      </c>
      <c r="E15" s="25">
        <v>0</v>
      </c>
      <c r="F15" s="25">
        <v>-0.59333584000000006</v>
      </c>
      <c r="G15" s="25">
        <v>-0.27232415999999998</v>
      </c>
      <c r="H15" s="21">
        <v>-3.0862850000000002</v>
      </c>
      <c r="I15" s="25">
        <v>-5.0000000000000001E-3</v>
      </c>
      <c r="J15" s="25">
        <v>0</v>
      </c>
      <c r="K15" s="25">
        <v>-0.60489180000000009</v>
      </c>
      <c r="L15" s="25">
        <v>-2.4763932000000008</v>
      </c>
      <c r="M15" s="21">
        <v>-8.37061001</v>
      </c>
      <c r="N15" s="25">
        <v>-5.0000000000000001E-3</v>
      </c>
      <c r="O15" s="25">
        <v>0</v>
      </c>
      <c r="P15" s="25">
        <v>-0.32368836000000001</v>
      </c>
      <c r="Q15" s="25">
        <v>-8.0419216500000008</v>
      </c>
    </row>
    <row r="16" spans="2:17" ht="15.75" customHeight="1" x14ac:dyDescent="0.25">
      <c r="B16" s="15" t="s">
        <v>32</v>
      </c>
      <c r="C16" s="21">
        <v>-4.1224500199999996</v>
      </c>
      <c r="D16" s="25">
        <v>0</v>
      </c>
      <c r="E16" s="25">
        <v>-3.2936013700000002</v>
      </c>
      <c r="F16" s="25">
        <v>0</v>
      </c>
      <c r="G16" s="25">
        <v>-0.82884865000000008</v>
      </c>
      <c r="H16" s="21">
        <v>-3.16546102</v>
      </c>
      <c r="I16" s="25">
        <v>0</v>
      </c>
      <c r="J16" s="25">
        <v>-2.9947567100000003</v>
      </c>
      <c r="K16" s="25">
        <v>0</v>
      </c>
      <c r="L16" s="25">
        <v>-0.17070431</v>
      </c>
      <c r="M16" s="21">
        <v>-9.9009340199999993</v>
      </c>
      <c r="N16" s="25">
        <v>-7.7985169999999993E-2</v>
      </c>
      <c r="O16" s="25">
        <v>-8.8507377100000006</v>
      </c>
      <c r="P16" s="25">
        <v>0</v>
      </c>
      <c r="Q16" s="25">
        <v>-0.97221114000000008</v>
      </c>
    </row>
    <row r="17" spans="2:17" x14ac:dyDescent="0.25">
      <c r="B17" s="15" t="s">
        <v>33</v>
      </c>
      <c r="C17" s="21">
        <v>-8.6125689600000008</v>
      </c>
      <c r="D17" s="25">
        <v>0</v>
      </c>
      <c r="E17" s="25">
        <v>0</v>
      </c>
      <c r="F17" s="25">
        <v>0</v>
      </c>
      <c r="G17" s="25">
        <v>-8.6125689600000008</v>
      </c>
      <c r="H17" s="21">
        <v>-4.2635609800000003</v>
      </c>
      <c r="I17" s="25">
        <v>0</v>
      </c>
      <c r="J17" s="25">
        <v>0</v>
      </c>
      <c r="K17" s="25">
        <v>0</v>
      </c>
      <c r="L17" s="25">
        <v>-4.2635609800000012</v>
      </c>
      <c r="M17" s="21">
        <v>-3.30125001</v>
      </c>
      <c r="N17" s="25">
        <v>0</v>
      </c>
      <c r="O17" s="25">
        <v>0</v>
      </c>
      <c r="P17" s="25">
        <v>0</v>
      </c>
      <c r="Q17" s="25">
        <v>-3.3012500100000008</v>
      </c>
    </row>
    <row r="18" spans="2:17" x14ac:dyDescent="0.25">
      <c r="B18" s="15" t="s">
        <v>34</v>
      </c>
      <c r="C18" s="21">
        <v>-3.0038920099999999</v>
      </c>
      <c r="D18" s="25">
        <v>-0.05</v>
      </c>
      <c r="E18" s="25">
        <v>0</v>
      </c>
      <c r="F18" s="25">
        <v>0</v>
      </c>
      <c r="G18" s="25">
        <v>-2.9538920100000006</v>
      </c>
      <c r="H18" s="21">
        <v>-5.2661300000000004</v>
      </c>
      <c r="I18" s="25">
        <v>-3.1360000000000001</v>
      </c>
      <c r="J18" s="25">
        <v>0</v>
      </c>
      <c r="K18" s="25">
        <v>0</v>
      </c>
      <c r="L18" s="25">
        <v>-2.1301300000000003</v>
      </c>
      <c r="M18" s="21">
        <v>-5.5031999999999996</v>
      </c>
      <c r="N18" s="25">
        <v>-3.4287999999999998</v>
      </c>
      <c r="O18" s="25">
        <v>0</v>
      </c>
      <c r="P18" s="25">
        <v>0</v>
      </c>
      <c r="Q18" s="25">
        <v>-2.0743999999999998</v>
      </c>
    </row>
    <row r="19" spans="2:17" x14ac:dyDescent="0.25">
      <c r="B19" s="15" t="s">
        <v>35</v>
      </c>
      <c r="C19" s="21">
        <v>-0.38155422999999999</v>
      </c>
      <c r="D19" s="25">
        <v>0</v>
      </c>
      <c r="E19" s="25">
        <v>0</v>
      </c>
      <c r="F19" s="25">
        <v>0</v>
      </c>
      <c r="G19" s="25">
        <v>-0.38155423000000005</v>
      </c>
      <c r="H19" s="21">
        <v>-5.4897313899999993</v>
      </c>
      <c r="I19" s="25">
        <v>0</v>
      </c>
      <c r="J19" s="25">
        <v>0</v>
      </c>
      <c r="K19" s="25">
        <v>0</v>
      </c>
      <c r="L19" s="25">
        <v>-5.4897313899999993</v>
      </c>
      <c r="M19" s="21">
        <v>-4.9754419000000008</v>
      </c>
      <c r="N19" s="25">
        <v>0</v>
      </c>
      <c r="O19" s="25">
        <v>0</v>
      </c>
      <c r="P19" s="25">
        <v>0</v>
      </c>
      <c r="Q19" s="25">
        <v>-4.9754419000000008</v>
      </c>
    </row>
    <row r="20" spans="2:17" x14ac:dyDescent="0.25">
      <c r="B20" s="15" t="s">
        <v>36</v>
      </c>
      <c r="C20" s="21">
        <v>-3.0639340499999999</v>
      </c>
      <c r="D20" s="25">
        <v>0</v>
      </c>
      <c r="E20" s="25">
        <v>0</v>
      </c>
      <c r="F20" s="25">
        <v>-0.84363122000000001</v>
      </c>
      <c r="G20" s="25">
        <v>-2.2203028300000001</v>
      </c>
      <c r="H20" s="21">
        <v>-5.9162600000000003</v>
      </c>
      <c r="I20" s="25">
        <v>0</v>
      </c>
      <c r="J20" s="25">
        <v>0</v>
      </c>
      <c r="K20" s="25">
        <v>-1.35843179</v>
      </c>
      <c r="L20" s="25">
        <v>-4.5578282100000003</v>
      </c>
      <c r="M20" s="21">
        <v>-4.4178300000000004</v>
      </c>
      <c r="N20" s="25">
        <v>0</v>
      </c>
      <c r="O20" s="25">
        <v>0</v>
      </c>
      <c r="P20" s="25">
        <v>-0.54654564000000005</v>
      </c>
      <c r="Q20" s="25">
        <v>-3.8712843600000006</v>
      </c>
    </row>
    <row r="21" spans="2:17" x14ac:dyDescent="0.25">
      <c r="B21" s="15" t="s">
        <v>37</v>
      </c>
      <c r="C21" s="21">
        <v>-5.3338512500000004</v>
      </c>
      <c r="D21" s="25">
        <v>-1.5597989999999999</v>
      </c>
      <c r="E21" s="25">
        <v>0</v>
      </c>
      <c r="F21" s="25">
        <v>0</v>
      </c>
      <c r="G21" s="25">
        <v>-3.77405225</v>
      </c>
      <c r="H21" s="21">
        <v>-5.1406049999999999</v>
      </c>
      <c r="I21" s="25">
        <v>-1.4879150000000001</v>
      </c>
      <c r="J21" s="25">
        <v>0</v>
      </c>
      <c r="K21" s="25">
        <v>0</v>
      </c>
      <c r="L21" s="25">
        <v>-3.6526900000000002</v>
      </c>
      <c r="M21" s="21">
        <v>-4.2121279999999999</v>
      </c>
      <c r="N21" s="25">
        <v>-0.65049999999999997</v>
      </c>
      <c r="O21" s="25">
        <v>0</v>
      </c>
      <c r="P21" s="25">
        <v>0</v>
      </c>
      <c r="Q21" s="25">
        <v>-3.5616279999999998</v>
      </c>
    </row>
    <row r="22" spans="2:17" x14ac:dyDescent="0.25">
      <c r="B22" s="15" t="s">
        <v>38</v>
      </c>
      <c r="C22" s="21">
        <v>-4.0779810000000003</v>
      </c>
      <c r="D22" s="25">
        <v>-5.8000000000000003E-2</v>
      </c>
      <c r="E22" s="25">
        <v>0</v>
      </c>
      <c r="F22" s="25">
        <v>0</v>
      </c>
      <c r="G22" s="25">
        <v>-4.0199809999999996</v>
      </c>
      <c r="H22" s="21">
        <v>-4.4636699999999996</v>
      </c>
      <c r="I22" s="25">
        <v>0</v>
      </c>
      <c r="J22" s="25">
        <v>0</v>
      </c>
      <c r="K22" s="25">
        <v>0</v>
      </c>
      <c r="L22" s="25">
        <v>-4.4636699999999996</v>
      </c>
      <c r="M22" s="21">
        <v>-4.0834859999999997</v>
      </c>
      <c r="N22" s="25">
        <v>0</v>
      </c>
      <c r="O22" s="25">
        <v>0</v>
      </c>
      <c r="P22" s="25">
        <v>-0.16784315</v>
      </c>
      <c r="Q22" s="25">
        <v>-3.9156428499999998</v>
      </c>
    </row>
    <row r="23" spans="2:17" x14ac:dyDescent="0.25">
      <c r="B23" s="15" t="s">
        <v>39</v>
      </c>
      <c r="C23" s="21">
        <v>-5.4547600000000003</v>
      </c>
      <c r="D23" s="25">
        <v>-0.1</v>
      </c>
      <c r="E23" s="25">
        <v>0</v>
      </c>
      <c r="F23" s="25">
        <v>0</v>
      </c>
      <c r="G23" s="25">
        <v>-5.3547599999999997</v>
      </c>
      <c r="H23" s="21">
        <v>-5.9032869999999997</v>
      </c>
      <c r="I23" s="25">
        <v>-0.36</v>
      </c>
      <c r="J23" s="25">
        <v>0</v>
      </c>
      <c r="K23" s="25">
        <v>0</v>
      </c>
      <c r="L23" s="25">
        <v>-5.5432870000000003</v>
      </c>
      <c r="M23" s="21">
        <v>-6.6013000000000002E-2</v>
      </c>
      <c r="N23" s="25">
        <v>0</v>
      </c>
      <c r="O23" s="25">
        <v>0</v>
      </c>
      <c r="P23" s="25">
        <v>0</v>
      </c>
      <c r="Q23" s="25">
        <v>-6.6013000000000002E-2</v>
      </c>
    </row>
    <row r="24" spans="2:17" x14ac:dyDescent="0.25">
      <c r="B24" s="15" t="s">
        <v>40</v>
      </c>
      <c r="C24" s="21">
        <v>-9.2006251999999993</v>
      </c>
      <c r="D24" s="25">
        <v>0</v>
      </c>
      <c r="E24" s="25">
        <v>0</v>
      </c>
      <c r="F24" s="25">
        <v>0</v>
      </c>
      <c r="G24" s="25">
        <v>-9.2006251999999993</v>
      </c>
      <c r="H24" s="21">
        <v>-0.80574500000000004</v>
      </c>
      <c r="I24" s="25">
        <v>-1.7765E-2</v>
      </c>
      <c r="J24" s="25">
        <v>0</v>
      </c>
      <c r="K24" s="25">
        <v>0</v>
      </c>
      <c r="L24" s="25">
        <v>-0.78798000000000001</v>
      </c>
      <c r="M24" s="21">
        <v>-0.55166000000000004</v>
      </c>
      <c r="N24" s="25">
        <v>0</v>
      </c>
      <c r="O24" s="25">
        <v>0</v>
      </c>
      <c r="P24" s="25">
        <v>0</v>
      </c>
      <c r="Q24" s="25">
        <v>-0.55166000000000004</v>
      </c>
    </row>
    <row r="25" spans="2:17" x14ac:dyDescent="0.25">
      <c r="B25" s="15" t="s">
        <v>41</v>
      </c>
      <c r="C25" s="21">
        <v>-4.6299660199999995</v>
      </c>
      <c r="D25" s="25">
        <v>-4.1757530000000003</v>
      </c>
      <c r="E25" s="25">
        <v>0</v>
      </c>
      <c r="F25" s="25">
        <v>-0.41901558</v>
      </c>
      <c r="G25" s="25">
        <v>-3.5197440000000003E-2</v>
      </c>
      <c r="H25" s="21">
        <v>-2.2247479999999999</v>
      </c>
      <c r="I25" s="25">
        <v>-1.4645830000000002</v>
      </c>
      <c r="J25" s="25">
        <v>0</v>
      </c>
      <c r="K25" s="25">
        <v>-0.69864829000000006</v>
      </c>
      <c r="L25" s="25">
        <v>-6.1516710000000002E-2</v>
      </c>
      <c r="M25" s="21">
        <v>-3.69572104</v>
      </c>
      <c r="N25" s="25">
        <v>-2.6001109100000002</v>
      </c>
      <c r="O25" s="25">
        <v>0</v>
      </c>
      <c r="P25" s="25">
        <v>-0.81524745999999992</v>
      </c>
      <c r="Q25" s="25">
        <v>-0.28036267000000004</v>
      </c>
    </row>
    <row r="26" spans="2:17" x14ac:dyDescent="0.25">
      <c r="B26" s="15" t="s">
        <v>42</v>
      </c>
      <c r="C26" s="21">
        <v>-0.90997001</v>
      </c>
      <c r="D26" s="25">
        <v>-5.0000000000000001E-3</v>
      </c>
      <c r="E26" s="25">
        <v>0</v>
      </c>
      <c r="F26" s="25">
        <v>-1.6050200000000001E-2</v>
      </c>
      <c r="G26" s="25">
        <v>-0.88891981000000009</v>
      </c>
      <c r="H26" s="21">
        <v>-1.8703620000000001</v>
      </c>
      <c r="I26" s="25">
        <v>0</v>
      </c>
      <c r="J26" s="25">
        <v>0</v>
      </c>
      <c r="K26" s="25">
        <v>-1.9860279999999998E-2</v>
      </c>
      <c r="L26" s="25">
        <v>-1.8505017199999998</v>
      </c>
      <c r="M26" s="21">
        <v>-2.6001099999999999</v>
      </c>
      <c r="N26" s="25">
        <v>0</v>
      </c>
      <c r="O26" s="25">
        <v>0</v>
      </c>
      <c r="P26" s="25">
        <v>-2.1199680000000002E-2</v>
      </c>
      <c r="Q26" s="25">
        <v>-2.5789103200000003</v>
      </c>
    </row>
    <row r="27" spans="2:17" x14ac:dyDescent="0.25">
      <c r="B27" s="15" t="s">
        <v>43</v>
      </c>
      <c r="C27" s="21">
        <v>-4.4838699800000006</v>
      </c>
      <c r="D27" s="25">
        <v>-1.0436629999999999E-2</v>
      </c>
      <c r="E27" s="25">
        <v>0</v>
      </c>
      <c r="F27" s="25">
        <v>-0.54206867000000003</v>
      </c>
      <c r="G27" s="25">
        <v>-3.9313646799999993</v>
      </c>
      <c r="H27" s="21">
        <v>-3.5779020799999999</v>
      </c>
      <c r="I27" s="25">
        <v>0</v>
      </c>
      <c r="J27" s="25">
        <v>0</v>
      </c>
      <c r="K27" s="25">
        <v>-0.23068886999999999</v>
      </c>
      <c r="L27" s="25">
        <v>-3.34721321</v>
      </c>
      <c r="M27" s="21">
        <v>-2.2856962999999997</v>
      </c>
      <c r="N27" s="25">
        <v>0</v>
      </c>
      <c r="O27" s="25">
        <v>0</v>
      </c>
      <c r="P27" s="25">
        <v>-0.36154528999999996</v>
      </c>
      <c r="Q27" s="25">
        <v>-1.9241510100000003</v>
      </c>
    </row>
    <row r="28" spans="2:17" x14ac:dyDescent="0.25">
      <c r="B28" s="15" t="s">
        <v>44</v>
      </c>
      <c r="C28" s="21">
        <v>-4.3355600899999995</v>
      </c>
      <c r="D28" s="25">
        <v>-0.36065240000000004</v>
      </c>
      <c r="E28" s="25">
        <v>0</v>
      </c>
      <c r="F28" s="25">
        <v>-0.73839399999999999</v>
      </c>
      <c r="G28" s="25">
        <v>-3.2365136899999998</v>
      </c>
      <c r="H28" s="21">
        <v>-1.33849</v>
      </c>
      <c r="I28" s="25">
        <v>-1.0125</v>
      </c>
      <c r="J28" s="25">
        <v>0</v>
      </c>
      <c r="K28" s="25">
        <v>-0.15994047</v>
      </c>
      <c r="L28" s="25">
        <v>-0.16604953</v>
      </c>
      <c r="M28" s="21">
        <v>-3.9784500199999999</v>
      </c>
      <c r="N28" s="25">
        <v>-0.39017104999999996</v>
      </c>
      <c r="O28" s="25">
        <v>0</v>
      </c>
      <c r="P28" s="25">
        <v>-0.61235099999999998</v>
      </c>
      <c r="Q28" s="25">
        <v>-2.9759279699999999</v>
      </c>
    </row>
    <row r="29" spans="2:17" x14ac:dyDescent="0.25">
      <c r="B29" s="15" t="s">
        <v>45</v>
      </c>
      <c r="C29" s="21">
        <v>-1.7572000000000001</v>
      </c>
      <c r="D29" s="25">
        <v>0</v>
      </c>
      <c r="E29" s="25">
        <v>0</v>
      </c>
      <c r="F29" s="25">
        <v>0</v>
      </c>
      <c r="G29" s="25">
        <v>-1.7572000000000001</v>
      </c>
      <c r="H29" s="21">
        <v>-1.3875</v>
      </c>
      <c r="I29" s="25">
        <v>0</v>
      </c>
      <c r="J29" s="25">
        <v>0</v>
      </c>
      <c r="K29" s="25">
        <v>0</v>
      </c>
      <c r="L29" s="25">
        <v>-1.3875</v>
      </c>
      <c r="M29" s="21">
        <v>-2.4925000000000002</v>
      </c>
      <c r="N29" s="25">
        <v>0</v>
      </c>
      <c r="O29" s="25">
        <v>0</v>
      </c>
      <c r="P29" s="25">
        <v>0</v>
      </c>
      <c r="Q29" s="25">
        <v>-2.4925000000000002</v>
      </c>
    </row>
    <row r="30" spans="2:17" x14ac:dyDescent="0.25">
      <c r="B30" s="15" t="s">
        <v>46</v>
      </c>
      <c r="C30" s="21">
        <v>-2.643446</v>
      </c>
      <c r="D30" s="25">
        <v>0</v>
      </c>
      <c r="E30" s="25">
        <v>0</v>
      </c>
      <c r="F30" s="25">
        <v>0</v>
      </c>
      <c r="G30" s="25">
        <v>-2.643446</v>
      </c>
      <c r="H30" s="21">
        <v>-2.5708120000000001</v>
      </c>
      <c r="I30" s="25">
        <v>0</v>
      </c>
      <c r="J30" s="25">
        <v>0</v>
      </c>
      <c r="K30" s="25">
        <v>0</v>
      </c>
      <c r="L30" s="25">
        <v>-2.5708120000000005</v>
      </c>
      <c r="M30" s="21">
        <v>-3.3476349999999999</v>
      </c>
      <c r="N30" s="25">
        <v>0</v>
      </c>
      <c r="O30" s="25">
        <v>0</v>
      </c>
      <c r="P30" s="25">
        <v>0</v>
      </c>
      <c r="Q30" s="25">
        <v>-3.3476349999999999</v>
      </c>
    </row>
    <row r="31" spans="2:17" x14ac:dyDescent="0.25">
      <c r="B31" s="15" t="s">
        <v>47</v>
      </c>
      <c r="C31" s="21">
        <v>-1.1061160000000001</v>
      </c>
      <c r="D31" s="25">
        <v>0</v>
      </c>
      <c r="E31" s="25">
        <v>-1.0318031400000001</v>
      </c>
      <c r="F31" s="25">
        <v>0</v>
      </c>
      <c r="G31" s="25">
        <v>-7.4312859999999981E-2</v>
      </c>
      <c r="H31" s="21">
        <v>-0.99364501999999999</v>
      </c>
      <c r="I31" s="25">
        <v>0</v>
      </c>
      <c r="J31" s="25">
        <v>-0.8441016899999999</v>
      </c>
      <c r="K31" s="25">
        <v>0</v>
      </c>
      <c r="L31" s="25">
        <v>-0.14954333000000003</v>
      </c>
      <c r="M31" s="21">
        <v>-1.78724401</v>
      </c>
      <c r="N31" s="25">
        <v>0</v>
      </c>
      <c r="O31" s="25">
        <v>-1.3188786100000001</v>
      </c>
      <c r="P31" s="25">
        <v>0</v>
      </c>
      <c r="Q31" s="25">
        <v>-0.46836540000000004</v>
      </c>
    </row>
    <row r="32" spans="2:17" x14ac:dyDescent="0.25">
      <c r="B32" s="15" t="s">
        <v>48</v>
      </c>
      <c r="C32" s="21">
        <v>-0.72299199999999997</v>
      </c>
      <c r="D32" s="25">
        <v>-0.4</v>
      </c>
      <c r="E32" s="25">
        <v>0</v>
      </c>
      <c r="F32" s="25">
        <v>-0.30564253000000002</v>
      </c>
      <c r="G32" s="25">
        <v>-1.7349470000000002E-2</v>
      </c>
      <c r="H32" s="21">
        <v>-1.718998</v>
      </c>
      <c r="I32" s="25">
        <v>-0.73245110000000002</v>
      </c>
      <c r="J32" s="25">
        <v>0</v>
      </c>
      <c r="K32" s="25">
        <v>-0.71855838000000005</v>
      </c>
      <c r="L32" s="25">
        <v>-0.26798852000000001</v>
      </c>
      <c r="M32" s="21">
        <v>-1.7393099999999999</v>
      </c>
      <c r="N32" s="25">
        <v>-0.79800000000000004</v>
      </c>
      <c r="O32" s="25">
        <v>0</v>
      </c>
      <c r="P32" s="25">
        <v>-0.64431909999999992</v>
      </c>
      <c r="Q32" s="25">
        <v>-0.2969909</v>
      </c>
    </row>
    <row r="33" spans="2:17" x14ac:dyDescent="0.25">
      <c r="B33" s="15" t="s">
        <v>49</v>
      </c>
      <c r="C33" s="21">
        <v>-1.6153500000000001</v>
      </c>
      <c r="D33" s="25">
        <v>-0.71440000000000003</v>
      </c>
      <c r="E33" s="25">
        <v>0</v>
      </c>
      <c r="F33" s="25">
        <v>0</v>
      </c>
      <c r="G33" s="25">
        <v>-0.90095000000000003</v>
      </c>
      <c r="H33" s="21">
        <v>-1.03348</v>
      </c>
      <c r="I33" s="25">
        <v>0</v>
      </c>
      <c r="J33" s="25">
        <v>0</v>
      </c>
      <c r="K33" s="25">
        <v>0</v>
      </c>
      <c r="L33" s="25">
        <v>-1.03348</v>
      </c>
      <c r="M33" s="21">
        <v>-1.14620001</v>
      </c>
      <c r="N33" s="25">
        <v>-0.56000000000000005</v>
      </c>
      <c r="O33" s="25">
        <v>0</v>
      </c>
      <c r="P33" s="25">
        <v>0</v>
      </c>
      <c r="Q33" s="25">
        <v>-0.58620000999999999</v>
      </c>
    </row>
    <row r="34" spans="2:17" x14ac:dyDescent="0.25">
      <c r="B34" s="15" t="s">
        <v>50</v>
      </c>
      <c r="C34" s="21">
        <v>-0.223777</v>
      </c>
      <c r="D34" s="25">
        <v>-0.15</v>
      </c>
      <c r="E34" s="25">
        <v>0</v>
      </c>
      <c r="F34" s="25">
        <v>-4.2997500000000001E-2</v>
      </c>
      <c r="G34" s="25">
        <v>-3.0779500000000001E-2</v>
      </c>
      <c r="H34" s="21">
        <v>-1.464213</v>
      </c>
      <c r="I34" s="25">
        <v>-0.7</v>
      </c>
      <c r="J34" s="25">
        <v>0</v>
      </c>
      <c r="K34" s="25">
        <v>-0.31385532999999993</v>
      </c>
      <c r="L34" s="25">
        <v>-0.45035766999999999</v>
      </c>
      <c r="M34" s="21">
        <v>-1.6418625200000001</v>
      </c>
      <c r="N34" s="25">
        <v>-0.75</v>
      </c>
      <c r="O34" s="25">
        <v>0</v>
      </c>
      <c r="P34" s="25">
        <v>-0.29550190999999998</v>
      </c>
      <c r="Q34" s="25">
        <v>-0.59636061000000007</v>
      </c>
    </row>
    <row r="35" spans="2:17" x14ac:dyDescent="0.25">
      <c r="B35" s="15" t="s">
        <v>51</v>
      </c>
      <c r="C35" s="21">
        <v>-3.20472081</v>
      </c>
      <c r="D35" s="25">
        <v>-0.25422479999999997</v>
      </c>
      <c r="E35" s="25">
        <v>0</v>
      </c>
      <c r="F35" s="25">
        <v>0</v>
      </c>
      <c r="G35" s="25">
        <v>-2.9504960100000002</v>
      </c>
      <c r="H35" s="21">
        <v>-2.205E-2</v>
      </c>
      <c r="I35" s="25">
        <v>0</v>
      </c>
      <c r="J35" s="25">
        <v>0</v>
      </c>
      <c r="K35" s="25">
        <v>0</v>
      </c>
      <c r="L35" s="25">
        <v>-2.205E-2</v>
      </c>
      <c r="M35" s="21">
        <v>-1.52644</v>
      </c>
      <c r="N35" s="25">
        <v>-5.0000000000000001E-3</v>
      </c>
      <c r="O35" s="25">
        <v>0</v>
      </c>
      <c r="P35" s="25">
        <v>0</v>
      </c>
      <c r="Q35" s="25">
        <v>-1.5214399999999999</v>
      </c>
    </row>
    <row r="36" spans="2:17" x14ac:dyDescent="0.25">
      <c r="B36" s="15" t="s">
        <v>52</v>
      </c>
      <c r="C36" s="21">
        <v>-2.998421</v>
      </c>
      <c r="D36" s="25">
        <v>0</v>
      </c>
      <c r="E36" s="25">
        <v>-2.91159686</v>
      </c>
      <c r="F36" s="25">
        <v>0</v>
      </c>
      <c r="G36" s="25">
        <v>-8.6824139999999994E-2</v>
      </c>
      <c r="H36" s="21">
        <v>-0.59219599999999994</v>
      </c>
      <c r="I36" s="25">
        <v>0</v>
      </c>
      <c r="J36" s="25">
        <v>-0.59219599999999994</v>
      </c>
      <c r="K36" s="25">
        <v>0</v>
      </c>
      <c r="L36" s="25">
        <v>0</v>
      </c>
      <c r="M36" s="21">
        <v>-0.1144</v>
      </c>
      <c r="N36" s="25">
        <v>0</v>
      </c>
      <c r="O36" s="25">
        <v>-0.1144</v>
      </c>
      <c r="P36" s="25">
        <v>0</v>
      </c>
      <c r="Q36" s="25">
        <v>0</v>
      </c>
    </row>
    <row r="37" spans="2:17" x14ac:dyDescent="0.25">
      <c r="B37" s="15" t="s">
        <v>53</v>
      </c>
      <c r="C37" s="21">
        <v>-1.4457</v>
      </c>
      <c r="D37" s="25">
        <v>-1.4055</v>
      </c>
      <c r="E37" s="25">
        <v>0</v>
      </c>
      <c r="F37" s="25">
        <v>0</v>
      </c>
      <c r="G37" s="25">
        <v>-4.02E-2</v>
      </c>
      <c r="H37" s="21">
        <v>-1.8759999999999999</v>
      </c>
      <c r="I37" s="25">
        <v>-1.8360000000000001</v>
      </c>
      <c r="J37" s="25">
        <v>0</v>
      </c>
      <c r="K37" s="25">
        <v>0</v>
      </c>
      <c r="L37" s="25">
        <v>-0.04</v>
      </c>
      <c r="M37" s="21">
        <v>-0.16475000000000001</v>
      </c>
      <c r="N37" s="25">
        <v>-0.16</v>
      </c>
      <c r="O37" s="25">
        <v>0</v>
      </c>
      <c r="P37" s="25">
        <v>0</v>
      </c>
      <c r="Q37" s="25">
        <v>-4.7499999999999999E-3</v>
      </c>
    </row>
    <row r="38" spans="2:17" x14ac:dyDescent="0.25">
      <c r="B38" s="15" t="s">
        <v>54</v>
      </c>
      <c r="C38" s="21">
        <v>-0.95415002000000004</v>
      </c>
      <c r="D38" s="25">
        <v>-8.7200000000000003E-3</v>
      </c>
      <c r="E38" s="25">
        <v>0</v>
      </c>
      <c r="F38" s="25">
        <v>-0.13646064000000002</v>
      </c>
      <c r="G38" s="25">
        <v>-0.80896937999999985</v>
      </c>
      <c r="H38" s="21">
        <v>-0.92644800000000005</v>
      </c>
      <c r="I38" s="25">
        <v>0</v>
      </c>
      <c r="J38" s="25">
        <v>0</v>
      </c>
      <c r="K38" s="25">
        <v>-0.17820116</v>
      </c>
      <c r="L38" s="25">
        <v>-0.74824683999999997</v>
      </c>
      <c r="M38" s="21">
        <v>-0.84331100000000003</v>
      </c>
      <c r="N38" s="25">
        <v>0</v>
      </c>
      <c r="O38" s="25">
        <v>0</v>
      </c>
      <c r="P38" s="25">
        <v>-8.8835449999999996E-2</v>
      </c>
      <c r="Q38" s="25">
        <v>-0.75447554999999999</v>
      </c>
    </row>
    <row r="39" spans="2:17" x14ac:dyDescent="0.25">
      <c r="B39" s="15" t="s">
        <v>55</v>
      </c>
      <c r="C39" s="21">
        <v>-0.90743499999999999</v>
      </c>
      <c r="D39" s="25">
        <v>0</v>
      </c>
      <c r="E39" s="25">
        <v>0</v>
      </c>
      <c r="F39" s="25">
        <v>0</v>
      </c>
      <c r="G39" s="25">
        <v>-0.90743499999999999</v>
      </c>
      <c r="H39" s="21">
        <v>-1.0149649999999999</v>
      </c>
      <c r="I39" s="25">
        <v>0</v>
      </c>
      <c r="J39" s="25">
        <v>0</v>
      </c>
      <c r="K39" s="25">
        <v>0</v>
      </c>
      <c r="L39" s="25">
        <v>-1.0149649999999999</v>
      </c>
      <c r="M39" s="21">
        <v>-0.72399999999999998</v>
      </c>
      <c r="N39" s="25">
        <v>0</v>
      </c>
      <c r="O39" s="25">
        <v>0</v>
      </c>
      <c r="P39" s="25">
        <v>0</v>
      </c>
      <c r="Q39" s="25">
        <v>-0.72399999999999998</v>
      </c>
    </row>
    <row r="40" spans="2:17" x14ac:dyDescent="0.25">
      <c r="B40" s="15" t="s">
        <v>56</v>
      </c>
      <c r="C40" s="21">
        <v>-0.77138101000000003</v>
      </c>
      <c r="D40" s="25">
        <v>0</v>
      </c>
      <c r="E40" s="25">
        <v>0</v>
      </c>
      <c r="F40" s="25">
        <v>0</v>
      </c>
      <c r="G40" s="25">
        <v>-0.77138101000000014</v>
      </c>
      <c r="H40" s="21">
        <v>-0.84702100000000002</v>
      </c>
      <c r="I40" s="25">
        <v>0</v>
      </c>
      <c r="J40" s="25">
        <v>0</v>
      </c>
      <c r="K40" s="25">
        <v>0</v>
      </c>
      <c r="L40" s="25">
        <v>-0.84702100000000002</v>
      </c>
      <c r="M40" s="21">
        <v>-0.72335501000000002</v>
      </c>
      <c r="N40" s="25">
        <v>0</v>
      </c>
      <c r="O40" s="25">
        <v>0</v>
      </c>
      <c r="P40" s="25">
        <v>0</v>
      </c>
      <c r="Q40" s="25">
        <v>-0.72335501000000002</v>
      </c>
    </row>
    <row r="41" spans="2:17" x14ac:dyDescent="0.25">
      <c r="B41" s="15" t="s">
        <v>57</v>
      </c>
      <c r="C41" s="21">
        <v>-0.68600000000000005</v>
      </c>
      <c r="D41" s="25">
        <v>0</v>
      </c>
      <c r="E41" s="25">
        <v>0</v>
      </c>
      <c r="F41" s="25">
        <v>0</v>
      </c>
      <c r="G41" s="25">
        <v>-0.68600000000000005</v>
      </c>
      <c r="H41" s="21">
        <v>-0.73516000000000004</v>
      </c>
      <c r="I41" s="25">
        <v>0</v>
      </c>
      <c r="J41" s="25">
        <v>0</v>
      </c>
      <c r="K41" s="25">
        <v>0</v>
      </c>
      <c r="L41" s="25">
        <v>-0.73516000000000004</v>
      </c>
      <c r="M41" s="21">
        <v>-0.76939999999999997</v>
      </c>
      <c r="N41" s="25">
        <v>0</v>
      </c>
      <c r="O41" s="25">
        <v>0</v>
      </c>
      <c r="P41" s="25">
        <v>0</v>
      </c>
      <c r="Q41" s="25">
        <v>-0.76939999999999997</v>
      </c>
    </row>
    <row r="42" spans="2:17" x14ac:dyDescent="0.25">
      <c r="B42" s="15" t="s">
        <v>58</v>
      </c>
      <c r="C42" s="21">
        <v>-0.27093499999999998</v>
      </c>
      <c r="D42" s="25">
        <v>0</v>
      </c>
      <c r="E42" s="25">
        <v>0</v>
      </c>
      <c r="F42" s="25">
        <v>-5.21818E-2</v>
      </c>
      <c r="G42" s="25">
        <v>-0.21875320000000001</v>
      </c>
      <c r="H42" s="21">
        <v>-0.56523100000000004</v>
      </c>
      <c r="I42" s="25">
        <v>0</v>
      </c>
      <c r="J42" s="25">
        <v>0</v>
      </c>
      <c r="K42" s="25">
        <v>-0.40497097999999998</v>
      </c>
      <c r="L42" s="25">
        <v>-0.16026002</v>
      </c>
      <c r="M42" s="21">
        <v>-1.1927400100000001</v>
      </c>
      <c r="N42" s="25">
        <v>0</v>
      </c>
      <c r="O42" s="25">
        <v>0</v>
      </c>
      <c r="P42" s="25">
        <v>-0.54489460999999995</v>
      </c>
      <c r="Q42" s="25">
        <v>-0.64784540000000002</v>
      </c>
    </row>
    <row r="43" spans="2:17" x14ac:dyDescent="0.25">
      <c r="B43" s="15" t="s">
        <v>59</v>
      </c>
      <c r="C43" s="21">
        <v>0</v>
      </c>
      <c r="D43" s="25">
        <v>0</v>
      </c>
      <c r="E43" s="25">
        <v>0</v>
      </c>
      <c r="F43" s="25">
        <v>0</v>
      </c>
      <c r="G43" s="25">
        <v>0</v>
      </c>
      <c r="H43" s="21">
        <v>0</v>
      </c>
      <c r="I43" s="25">
        <v>0</v>
      </c>
      <c r="J43" s="25">
        <v>0</v>
      </c>
      <c r="K43" s="25">
        <v>0</v>
      </c>
      <c r="L43" s="25">
        <v>0</v>
      </c>
      <c r="M43" s="21">
        <v>-1.0721750000000001</v>
      </c>
      <c r="N43" s="25">
        <v>0</v>
      </c>
      <c r="O43" s="25">
        <v>0</v>
      </c>
      <c r="P43" s="25">
        <v>0</v>
      </c>
      <c r="Q43" s="25">
        <v>-1.0721750000000001</v>
      </c>
    </row>
    <row r="44" spans="2:17" x14ac:dyDescent="0.25">
      <c r="B44" s="15" t="s">
        <v>60</v>
      </c>
      <c r="C44" s="21">
        <v>-40.278431479999853</v>
      </c>
      <c r="D44" s="25">
        <v>-4.3607026200000121</v>
      </c>
      <c r="E44" s="25">
        <v>-8.6710413399999986</v>
      </c>
      <c r="F44" s="25">
        <v>-5.0780872500000003</v>
      </c>
      <c r="G44" s="25">
        <v>-22.168600269999928</v>
      </c>
      <c r="H44" s="21">
        <v>-32.293479970000192</v>
      </c>
      <c r="I44" s="25">
        <v>-4.3791453099999913</v>
      </c>
      <c r="J44" s="25">
        <v>-6.1898981799999984</v>
      </c>
      <c r="K44" s="25">
        <v>-4.8232103299999967</v>
      </c>
      <c r="L44" s="25">
        <v>-16.901226149999957</v>
      </c>
      <c r="M44" s="21">
        <v>-28.014321630000012</v>
      </c>
      <c r="N44" s="25">
        <v>-4.3640860200000162</v>
      </c>
      <c r="O44" s="25">
        <v>-0.27548900999999759</v>
      </c>
      <c r="P44" s="25">
        <v>-4.7331723500000011</v>
      </c>
      <c r="Q44" s="25">
        <v>-18.641574249999891</v>
      </c>
    </row>
    <row r="45" spans="2:17" ht="15.75" thickBot="1" x14ac:dyDescent="0.3">
      <c r="B45" s="16" t="s">
        <v>61</v>
      </c>
      <c r="C45" s="22">
        <f t="shared" ref="C45:O45" si="0">SUM(C5:C44)</f>
        <v>-236.33845789999987</v>
      </c>
      <c r="D45" s="22">
        <f t="shared" si="0"/>
        <v>-62.191653030000012</v>
      </c>
      <c r="E45" s="22">
        <f t="shared" si="0"/>
        <v>-23.108042709999999</v>
      </c>
      <c r="F45" s="22">
        <f t="shared" si="0"/>
        <v>-11.224539480000001</v>
      </c>
      <c r="G45" s="22">
        <f t="shared" si="0"/>
        <v>-139.81422267999992</v>
      </c>
      <c r="H45" s="22">
        <f t="shared" si="0"/>
        <v>-229.57594169000023</v>
      </c>
      <c r="I45" s="22">
        <f t="shared" si="0"/>
        <v>-62.138853949999998</v>
      </c>
      <c r="J45" s="22">
        <f t="shared" si="0"/>
        <v>-18.924465789999999</v>
      </c>
      <c r="K45" s="22">
        <f t="shared" si="0"/>
        <v>-12.112220219999998</v>
      </c>
      <c r="L45" s="22">
        <f t="shared" si="0"/>
        <v>-136.40040172999997</v>
      </c>
      <c r="M45" s="22">
        <f t="shared" si="0"/>
        <v>-235.19429855999994</v>
      </c>
      <c r="N45" s="22">
        <f t="shared" si="0"/>
        <v>-58.872541860000005</v>
      </c>
      <c r="O45" s="22">
        <f t="shared" si="0"/>
        <v>-29.520510329999997</v>
      </c>
      <c r="P45" s="22">
        <f t="shared" ref="P45" si="1">SUM(P5:P44)</f>
        <v>-10.712322030000001</v>
      </c>
      <c r="Q45" s="22">
        <f>SUM(Q5:Q44)</f>
        <v>-136.08892433999992</v>
      </c>
    </row>
    <row r="46" spans="2:17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2:17" x14ac:dyDescent="0.25">
      <c r="B47" s="18" t="s">
        <v>19</v>
      </c>
      <c r="C47" s="23">
        <f>SUM(D47:G47)</f>
        <v>202.33583333333334</v>
      </c>
      <c r="D47" s="26">
        <v>38.717500000000022</v>
      </c>
      <c r="E47" s="26">
        <v>10.663333333333334</v>
      </c>
      <c r="F47" s="26">
        <v>7.7774999999999999</v>
      </c>
      <c r="G47" s="26">
        <v>145.17749999999998</v>
      </c>
      <c r="H47" s="23">
        <f>SUM(I47:L47)</f>
        <v>222.2258333333337</v>
      </c>
      <c r="I47" s="26">
        <v>40.170000000000023</v>
      </c>
      <c r="J47" s="26">
        <v>10.001666666666667</v>
      </c>
      <c r="K47" s="26">
        <v>8.9791666666666661</v>
      </c>
      <c r="L47" s="26">
        <v>163.07500000000033</v>
      </c>
      <c r="M47" s="23">
        <f>SUM(N47:Q47)</f>
        <v>216.24833333333362</v>
      </c>
      <c r="N47" s="26">
        <v>38.570000000000043</v>
      </c>
      <c r="O47" s="26">
        <v>10.315833333333334</v>
      </c>
      <c r="P47" s="26">
        <v>8.5108333333333341</v>
      </c>
      <c r="Q47" s="26">
        <v>158.85166666666689</v>
      </c>
    </row>
    <row r="48" spans="2:17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2:17" x14ac:dyDescent="0.25">
      <c r="B49" s="19" t="s">
        <v>62</v>
      </c>
      <c r="C49" s="24">
        <f>+C44/C45</f>
        <v>0.17042690317054776</v>
      </c>
      <c r="D49" s="24">
        <f>+D44/D45</f>
        <v>7.0117168583644113E-2</v>
      </c>
      <c r="E49" s="24">
        <f t="shared" ref="E49:Q49" si="2">+E44/E45</f>
        <v>0.37523910825418405</v>
      </c>
      <c r="F49" s="24">
        <f t="shared" si="2"/>
        <v>0.4524094070004554</v>
      </c>
      <c r="G49" s="24">
        <f t="shared" si="2"/>
        <v>0.15855754761615604</v>
      </c>
      <c r="H49" s="24">
        <f t="shared" si="2"/>
        <v>0.14066578463002258</v>
      </c>
      <c r="I49" s="24">
        <f t="shared" si="2"/>
        <v>7.0473544837561186E-2</v>
      </c>
      <c r="J49" s="24">
        <f t="shared" si="2"/>
        <v>0.32708443391151593</v>
      </c>
      <c r="K49" s="24">
        <f t="shared" si="2"/>
        <v>0.39821025727684445</v>
      </c>
      <c r="L49" s="24">
        <f t="shared" si="2"/>
        <v>0.12390891768380102</v>
      </c>
      <c r="M49" s="24">
        <f t="shared" si="2"/>
        <v>0.11911139768914651</v>
      </c>
      <c r="N49" s="24">
        <f t="shared" si="2"/>
        <v>7.4127698280429158E-2</v>
      </c>
      <c r="O49" s="24">
        <f t="shared" si="2"/>
        <v>9.3321222065742525E-3</v>
      </c>
      <c r="P49" s="24">
        <f t="shared" si="2"/>
        <v>0.44184373254880582</v>
      </c>
      <c r="Q49" s="24">
        <f t="shared" si="2"/>
        <v>0.13698083323391122</v>
      </c>
    </row>
    <row r="51" spans="2:17" x14ac:dyDescent="0.25">
      <c r="B51" t="s">
        <v>72</v>
      </c>
    </row>
  </sheetData>
  <mergeCells count="3">
    <mergeCell ref="C2:G2"/>
    <mergeCell ref="H2:L2"/>
    <mergeCell ref="M2:Q2"/>
  </mergeCells>
  <pageMargins left="0.25" right="0.25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Oppsummering</vt:lpstr>
      <vt:lpstr>Statsoppdraget</vt:lpstr>
      <vt:lpstr>Oppdragsinntekter pr. gruppe</vt:lpstr>
      <vt:lpstr>Oppdragsinntekter pr. kunde</vt:lpstr>
      <vt:lpstr>'Oppdragsinntekter pr. gruppe'!Utskriftsområde</vt:lpstr>
      <vt:lpstr>'Oppdragsinntekter pr. kunde'!Utskriftsområde</vt:lpstr>
      <vt:lpstr>Oppsummering!Utskriftsområde</vt:lpstr>
      <vt:lpstr>Statsoppdraget!Utskriftsområde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2019-04-05T08:17:50Z</dcterms:created>
  <dcterms:modified xsi:type="dcterms:W3CDTF">2019-04-05T08:18:02Z</dcterms:modified>
</cp:coreProperties>
</file>